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5" yWindow="79" windowWidth="24991" windowHeight="10001"/>
  </bookViews>
  <sheets>
    <sheet name="Zał.3" sheetId="1" r:id="rId1"/>
  </sheets>
  <externalReferences>
    <externalReference r:id="rId2"/>
    <externalReference r:id="rId3"/>
    <externalReference r:id="rId4"/>
  </externalReferences>
  <calcPr calcId="124519"/>
</workbook>
</file>

<file path=xl/calcChain.xml><?xml version="1.0" encoding="utf-8"?>
<calcChain xmlns="http://schemas.openxmlformats.org/spreadsheetml/2006/main">
  <c r="A187" i="1"/>
  <c r="G186"/>
  <c r="F186"/>
  <c r="E186"/>
  <c r="D186"/>
  <c r="A186"/>
  <c r="G185"/>
  <c r="F185"/>
  <c r="E185"/>
  <c r="D185"/>
  <c r="A185"/>
  <c r="G183"/>
  <c r="F183"/>
  <c r="E183"/>
  <c r="E184" s="1"/>
  <c r="C183"/>
  <c r="A183"/>
  <c r="G182"/>
  <c r="F182"/>
  <c r="E182"/>
  <c r="D182"/>
  <c r="C182"/>
  <c r="A182"/>
  <c r="G181"/>
  <c r="F181"/>
  <c r="E181"/>
  <c r="D181"/>
  <c r="C181"/>
  <c r="A181"/>
  <c r="G180"/>
  <c r="F180"/>
  <c r="E180"/>
  <c r="D180"/>
  <c r="C180"/>
  <c r="A180"/>
  <c r="G179"/>
  <c r="F179"/>
  <c r="E179"/>
  <c r="D179"/>
  <c r="C179"/>
  <c r="A179"/>
  <c r="G178"/>
  <c r="F178"/>
  <c r="E178"/>
  <c r="D178"/>
  <c r="C178"/>
  <c r="A178"/>
  <c r="G177"/>
  <c r="F177"/>
  <c r="E177"/>
  <c r="D177"/>
  <c r="C177"/>
  <c r="A177"/>
  <c r="G176"/>
  <c r="F176"/>
  <c r="E176"/>
  <c r="D176"/>
  <c r="C176"/>
  <c r="B176"/>
  <c r="A176"/>
  <c r="G175"/>
  <c r="F175"/>
  <c r="E175"/>
  <c r="D175"/>
  <c r="C175"/>
  <c r="B175"/>
  <c r="A175"/>
  <c r="G174"/>
  <c r="F174"/>
  <c r="E174"/>
  <c r="D174"/>
  <c r="A174"/>
  <c r="G173"/>
  <c r="F173"/>
  <c r="E173"/>
  <c r="D173"/>
  <c r="A173"/>
  <c r="G172"/>
  <c r="F172"/>
  <c r="F169" s="1"/>
  <c r="E172"/>
  <c r="D172"/>
  <c r="A172"/>
  <c r="G171"/>
  <c r="F171"/>
  <c r="E171"/>
  <c r="E169" s="1"/>
  <c r="D171"/>
  <c r="A171"/>
  <c r="E170"/>
  <c r="G169"/>
  <c r="C169"/>
  <c r="A169"/>
  <c r="G168"/>
  <c r="F168"/>
  <c r="E168"/>
  <c r="D168"/>
  <c r="A168"/>
  <c r="G167"/>
  <c r="F167"/>
  <c r="E167"/>
  <c r="D167"/>
  <c r="A167"/>
  <c r="G166"/>
  <c r="F166"/>
  <c r="E166"/>
  <c r="D166"/>
  <c r="A166"/>
  <c r="G165"/>
  <c r="F165"/>
  <c r="E165"/>
  <c r="D165"/>
  <c r="A165"/>
  <c r="G164"/>
  <c r="F164"/>
  <c r="E164"/>
  <c r="D164"/>
  <c r="A164"/>
  <c r="G163"/>
  <c r="F163"/>
  <c r="E163"/>
  <c r="D163"/>
  <c r="A163"/>
  <c r="G162"/>
  <c r="F162"/>
  <c r="E162"/>
  <c r="D162"/>
  <c r="A162"/>
  <c r="G161"/>
  <c r="F161"/>
  <c r="E161"/>
  <c r="D161"/>
  <c r="A161"/>
  <c r="G160"/>
  <c r="E160"/>
  <c r="D160"/>
  <c r="A160"/>
  <c r="G159"/>
  <c r="E159"/>
  <c r="D159"/>
  <c r="A159"/>
  <c r="G158"/>
  <c r="F158"/>
  <c r="E158"/>
  <c r="D158"/>
  <c r="A158"/>
  <c r="G157"/>
  <c r="E157"/>
  <c r="D157"/>
  <c r="A157"/>
  <c r="G156"/>
  <c r="F156"/>
  <c r="E156"/>
  <c r="D156"/>
  <c r="A156"/>
  <c r="E155"/>
  <c r="G154"/>
  <c r="F154"/>
  <c r="F152" s="1"/>
  <c r="E154"/>
  <c r="D154"/>
  <c r="A154"/>
  <c r="E153"/>
  <c r="G152"/>
  <c r="E152"/>
  <c r="C152"/>
  <c r="A152"/>
  <c r="G151"/>
  <c r="F151"/>
  <c r="E151"/>
  <c r="D151"/>
  <c r="A151"/>
  <c r="G150"/>
  <c r="F150"/>
  <c r="E150"/>
  <c r="D150"/>
  <c r="A150"/>
  <c r="G149"/>
  <c r="F149"/>
  <c r="E149"/>
  <c r="D149"/>
  <c r="A149"/>
  <c r="G148"/>
  <c r="F148"/>
  <c r="E148"/>
  <c r="D148"/>
  <c r="A148"/>
  <c r="G147"/>
  <c r="E147"/>
  <c r="D147"/>
  <c r="A147"/>
  <c r="G146"/>
  <c r="E146"/>
  <c r="D146"/>
  <c r="A146"/>
  <c r="G145"/>
  <c r="F145"/>
  <c r="F140" s="1"/>
  <c r="F139" s="1"/>
  <c r="E145"/>
  <c r="D145"/>
  <c r="A145"/>
  <c r="G144"/>
  <c r="E144"/>
  <c r="D144"/>
  <c r="A144"/>
  <c r="G143"/>
  <c r="E143"/>
  <c r="D143"/>
  <c r="A143"/>
  <c r="G142"/>
  <c r="F142"/>
  <c r="E142"/>
  <c r="D142"/>
  <c r="A142"/>
  <c r="G140"/>
  <c r="E140"/>
  <c r="E141" s="1"/>
  <c r="C140"/>
  <c r="A140"/>
  <c r="G139"/>
  <c r="B139"/>
  <c r="A139"/>
  <c r="G137"/>
  <c r="F137"/>
  <c r="E137"/>
  <c r="D137"/>
  <c r="A137"/>
  <c r="G136"/>
  <c r="F136"/>
  <c r="E136"/>
  <c r="D136"/>
  <c r="A136"/>
  <c r="G135"/>
  <c r="G131" s="1"/>
  <c r="F135"/>
  <c r="E135"/>
  <c r="D135"/>
  <c r="A135"/>
  <c r="G134"/>
  <c r="E134"/>
  <c r="G133"/>
  <c r="F133"/>
  <c r="E133"/>
  <c r="D133"/>
  <c r="A133"/>
  <c r="E132"/>
  <c r="E131" s="1"/>
  <c r="F131"/>
  <c r="A131"/>
  <c r="F130"/>
  <c r="F129"/>
  <c r="F128"/>
  <c r="F127"/>
  <c r="F126"/>
  <c r="F124" s="1"/>
  <c r="E125"/>
  <c r="E124" s="1"/>
  <c r="G123"/>
  <c r="F123"/>
  <c r="E123"/>
  <c r="D123"/>
  <c r="A123"/>
  <c r="G122"/>
  <c r="F122"/>
  <c r="E122"/>
  <c r="D122"/>
  <c r="A122"/>
  <c r="G121"/>
  <c r="F121"/>
  <c r="E121"/>
  <c r="D121"/>
  <c r="A121"/>
  <c r="G120"/>
  <c r="F120"/>
  <c r="E120"/>
  <c r="D120"/>
  <c r="A120"/>
  <c r="G119"/>
  <c r="F119"/>
  <c r="E119"/>
  <c r="D119"/>
  <c r="A119"/>
  <c r="G118"/>
  <c r="F118"/>
  <c r="E118"/>
  <c r="D118"/>
  <c r="A118"/>
  <c r="G117"/>
  <c r="E117"/>
  <c r="D117"/>
  <c r="A117"/>
  <c r="G116"/>
  <c r="F116"/>
  <c r="E116"/>
  <c r="D116"/>
  <c r="A116"/>
  <c r="F115"/>
  <c r="E115"/>
  <c r="D115"/>
  <c r="A115"/>
  <c r="E114"/>
  <c r="E113" s="1"/>
  <c r="G113"/>
  <c r="F113"/>
  <c r="C113"/>
  <c r="A113"/>
  <c r="G112"/>
  <c r="E112"/>
  <c r="D112"/>
  <c r="A112"/>
  <c r="G111"/>
  <c r="F111"/>
  <c r="E111"/>
  <c r="D111"/>
  <c r="A111"/>
  <c r="E110"/>
  <c r="F112" s="1"/>
  <c r="F109" s="1"/>
  <c r="G109"/>
  <c r="G101" s="1"/>
  <c r="C109"/>
  <c r="A109"/>
  <c r="G108"/>
  <c r="E108"/>
  <c r="D108"/>
  <c r="A108"/>
  <c r="G107"/>
  <c r="E107"/>
  <c r="D107"/>
  <c r="A107"/>
  <c r="E106"/>
  <c r="F108" s="1"/>
  <c r="F105" s="1"/>
  <c r="G105"/>
  <c r="E105"/>
  <c r="C105"/>
  <c r="A105"/>
  <c r="G104"/>
  <c r="F104"/>
  <c r="E104"/>
  <c r="D104"/>
  <c r="A104"/>
  <c r="G102"/>
  <c r="F102"/>
  <c r="E102"/>
  <c r="C102"/>
  <c r="A102"/>
  <c r="B101"/>
  <c r="A101"/>
  <c r="G100"/>
  <c r="F100"/>
  <c r="F98" s="1"/>
  <c r="F97" s="1"/>
  <c r="E100"/>
  <c r="D100"/>
  <c r="A100"/>
  <c r="E99"/>
  <c r="G98"/>
  <c r="E98"/>
  <c r="E97" s="1"/>
  <c r="C98"/>
  <c r="A98"/>
  <c r="G97"/>
  <c r="B97"/>
  <c r="A97"/>
  <c r="F96"/>
  <c r="F95"/>
  <c r="F94"/>
  <c r="F92" s="1"/>
  <c r="E93"/>
  <c r="G92"/>
  <c r="G82" s="1"/>
  <c r="E92"/>
  <c r="E82" s="1"/>
  <c r="G89"/>
  <c r="F89"/>
  <c r="G86"/>
  <c r="F86"/>
  <c r="G83"/>
  <c r="F83"/>
  <c r="G77"/>
  <c r="F77"/>
  <c r="F76" s="1"/>
  <c r="G76"/>
  <c r="E76"/>
  <c r="F73"/>
  <c r="F68" s="1"/>
  <c r="F67" s="1"/>
  <c r="E69"/>
  <c r="E68" s="1"/>
  <c r="E67" s="1"/>
  <c r="G59"/>
  <c r="F59"/>
  <c r="G51"/>
  <c r="F51"/>
  <c r="F50"/>
  <c r="F49"/>
  <c r="F48"/>
  <c r="F47"/>
  <c r="F45" s="1"/>
  <c r="F44" s="1"/>
  <c r="G45"/>
  <c r="G44" s="1"/>
  <c r="E45"/>
  <c r="E44" s="1"/>
  <c r="F41"/>
  <c r="F34" s="1"/>
  <c r="F36"/>
  <c r="G34"/>
  <c r="E34"/>
  <c r="F33"/>
  <c r="F30"/>
  <c r="F28"/>
  <c r="F27"/>
  <c r="F21" s="1"/>
  <c r="F20" s="1"/>
  <c r="F25"/>
  <c r="E24"/>
  <c r="E22"/>
  <c r="G21"/>
  <c r="G20" s="1"/>
  <c r="E21"/>
  <c r="E20" s="1"/>
  <c r="F19"/>
  <c r="F18"/>
  <c r="F17"/>
  <c r="F16"/>
  <c r="F15"/>
  <c r="F13" s="1"/>
  <c r="F12" s="1"/>
  <c r="E14"/>
  <c r="G13"/>
  <c r="G12" s="1"/>
  <c r="E13"/>
  <c r="E12" s="1"/>
  <c r="G187" l="1"/>
  <c r="F187"/>
  <c r="F101"/>
  <c r="F82"/>
  <c r="E46"/>
  <c r="E109"/>
  <c r="E101" s="1"/>
  <c r="E139"/>
  <c r="E187" l="1"/>
</calcChain>
</file>

<file path=xl/sharedStrings.xml><?xml version="1.0" encoding="utf-8"?>
<sst xmlns="http://schemas.openxmlformats.org/spreadsheetml/2006/main" count="125" uniqueCount="64">
  <si>
    <t>Załącznik Nr 3 do Zarządzenia nr 68/2022</t>
  </si>
  <si>
    <t>Wójta Gminy Banie Mazurskie</t>
  </si>
  <si>
    <t>z dnia 30 czerwca 2022 r.</t>
  </si>
  <si>
    <t xml:space="preserve">Dochody i wydatki związane z realizacją zadań z zakresu administracji rządowej </t>
  </si>
  <si>
    <t xml:space="preserve">zleconych gminie i innych zadań zleconych ustawami </t>
  </si>
  <si>
    <t>na  2022 rok</t>
  </si>
  <si>
    <t>w zł.</t>
  </si>
  <si>
    <t>Wyszczególnienie</t>
  </si>
  <si>
    <t>Klasyfikacja</t>
  </si>
  <si>
    <t>Dochody przyznane z tyt. dotacji na realizację zadań z zakresu adm. rząd.</t>
  </si>
  <si>
    <t>Wydatki przeznaczone na realizację zadań z zakresu adm. Rząd.</t>
  </si>
  <si>
    <t>Dochody do przekazania do budżetu państwa lub budżetu j.s.t</t>
  </si>
  <si>
    <t>Dział</t>
  </si>
  <si>
    <t>Rozdział</t>
  </si>
  <si>
    <t>§</t>
  </si>
  <si>
    <t>ROLNICTWO I ŁOWIECTWO</t>
  </si>
  <si>
    <t>010</t>
  </si>
  <si>
    <t>Pozostała działalność</t>
  </si>
  <si>
    <t>01095</t>
  </si>
  <si>
    <t>Dotacje celowe otrzymane z budżetu państwa na realizację zadań bieżących z zakresu administracji rządowej oraz innych zadań zleconych gminie (związkom gmin) ustawami</t>
  </si>
  <si>
    <t>Wynagrodzenia osobowe pracowników</t>
  </si>
  <si>
    <t>Składki na ubezpieczenia społeczne</t>
  </si>
  <si>
    <t>Składki na Fundusz Pracy oraz Fundusz Solidarnościowy</t>
  </si>
  <si>
    <t>Zakup usług pozostałych</t>
  </si>
  <si>
    <t>Różne opłaty i składki</t>
  </si>
  <si>
    <t>ADMINISTRACJA PUBLICZNA</t>
  </si>
  <si>
    <t>Urzędy wojewódzkie</t>
  </si>
  <si>
    <t>Dochody budżetu państwa związane z realizacją zadań zleconych jednostkom samorządu terytorialnego</t>
  </si>
  <si>
    <t>Środki na dofinansowanie własnych zadań bieżących gmin, powiatów (związków gmin, związków powiatowo-gminnych, związków powiatów), samorządów województw, pozyskane z innych źródeł</t>
  </si>
  <si>
    <t>Dodatkowe wynagrodzenie roczne</t>
  </si>
  <si>
    <t>Zakup materiałów i wyposażenia</t>
  </si>
  <si>
    <t>Odpisy na zakładowy fundusz świadczeń socjalnych</t>
  </si>
  <si>
    <t>Szkolenia pracowników niebędących członkami korpusu służby cywilnej</t>
  </si>
  <si>
    <t>Wpłaty na PPK finansowane przez podmiot zatrudniający</t>
  </si>
  <si>
    <t>Spis powszechny i inne</t>
  </si>
  <si>
    <t>Wydatki osobowe nie zaliczane do wynagrodzeń</t>
  </si>
  <si>
    <t>Nagrody o charakterze szczególnym niezaliczanych do wynagrodzeń</t>
  </si>
  <si>
    <t>Wynagrodzenia bezosobowe</t>
  </si>
  <si>
    <t>Opłaty z tytułu zakupu usług telekomunikacyjnych</t>
  </si>
  <si>
    <t>Podróże służbowe krajowe</t>
  </si>
  <si>
    <t xml:space="preserve">URZĘDY NACZELNYCH ORGANÓW WŁADZY PAŃSTWOWEJ, KONTROLI I OCHRONY PRAWA ORAZ SĄDOWNICTWA </t>
  </si>
  <si>
    <t xml:space="preserve">Urzędy naczelnych organów władzy państwowej, kontroli i ochrony prawa </t>
  </si>
  <si>
    <t>Wybory Prezydenta Rzeczypospolitej Polskiej</t>
  </si>
  <si>
    <t>Różne wydatki na rzecz osób fizycznych</t>
  </si>
  <si>
    <t>Wybory do rad gmin, rad powiatów i sejmików województw, wybory wójtów, burmistrzów i prezydentów miast oraz referenda gminne, powiatowe i wojewódzkie</t>
  </si>
  <si>
    <t>OBRONA NARODOWA</t>
  </si>
  <si>
    <t>Pozostałe wydatki obronne</t>
  </si>
  <si>
    <t>Podróże słuzbowe krajowe</t>
  </si>
  <si>
    <t>BEZPIECZEŃSTWO PUBLICZNE I OCHRONA PRZECIWPOŻAROWA</t>
  </si>
  <si>
    <t>Obrona cywilna</t>
  </si>
  <si>
    <t>OŚWIATA I WYCHOWANIE</t>
  </si>
  <si>
    <t>801</t>
  </si>
  <si>
    <t>Szkoły podstawowe</t>
  </si>
  <si>
    <t>80101</t>
  </si>
  <si>
    <t>Dotacja podmiotowa z budżetu dla niepublicznej jednostki systemu oświaty</t>
  </si>
  <si>
    <t>Gimnazja</t>
  </si>
  <si>
    <t>80110</t>
  </si>
  <si>
    <t>Realizacja zadań wymagających stosowania specjalnej organizacji nauki i metod pracy dla dzieci i młodzieży w szkołach podstawowych, gimnazjach, liceach ogólnokształcocych, liceach profilowanych i szkołach zawodowych oraz szkołach artystycznych</t>
  </si>
  <si>
    <t>Zapewnienie uczniom prawa do bezpłatnego dostępu do podręczników, materiałów edukacyjnych lub materiałów ćwiczeniowych</t>
  </si>
  <si>
    <t>Zakup pomocy naukowych, dydaktycznych i książek</t>
  </si>
  <si>
    <t>Pomoc dla cudzoziemców</t>
  </si>
  <si>
    <t>Świadczenia społeczne</t>
  </si>
  <si>
    <t>Składki na Fundusz Pracy</t>
  </si>
  <si>
    <t>Dotacje celowe otrzymane z budżetu państwa na zadania bieżące z zakresu administracji rządowej zlrcone gminom (związkom gmin, związkom powiatowo-gminnym), związane z realizacją świadczenia wychowawczego stanowiącego pomoc państwa w wychowaniu dzieci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</si>
</sst>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\ _z_ł_-;\-* #,##0.00\ _z_ł_-;_-* &quot;-&quot;\ _z_ł_-;_-@_-"/>
  </numFmts>
  <fonts count="23">
    <font>
      <sz val="8"/>
      <color indexed="8"/>
      <name val="Arial"/>
      <charset val="204"/>
    </font>
    <font>
      <sz val="10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  <font>
      <b/>
      <sz val="12"/>
      <color theme="1"/>
      <name val="Arial"/>
      <family val="2"/>
      <charset val="238"/>
    </font>
    <font>
      <sz val="12"/>
      <name val="Arial CE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4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CCFFFF"/>
        <bgColor indexed="64"/>
      </patternFill>
    </fill>
    <fill>
      <patternFill patternType="solid">
        <fgColor rgb="FFB9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>
      <alignment vertical="top"/>
    </xf>
    <xf numFmtId="0" fontId="7" fillId="0" borderId="0"/>
    <xf numFmtId="0" fontId="7" fillId="0" borderId="0"/>
    <xf numFmtId="0" fontId="22" fillId="0" borderId="0"/>
  </cellStyleXfs>
  <cellXfs count="122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vertical="center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/>
    <xf numFmtId="0" fontId="6" fillId="2" borderId="1" xfId="0" applyFont="1" applyFill="1" applyBorder="1" applyAlignment="1">
      <alignment shrinkToFit="1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/>
    <xf numFmtId="49" fontId="8" fillId="3" borderId="2" xfId="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/>
    <xf numFmtId="164" fontId="6" fillId="0" borderId="3" xfId="0" applyNumberFormat="1" applyFont="1" applyFill="1" applyBorder="1" applyAlignment="1"/>
    <xf numFmtId="0" fontId="0" fillId="0" borderId="1" xfId="0" applyBorder="1" applyAlignment="1"/>
    <xf numFmtId="164" fontId="9" fillId="0" borderId="1" xfId="0" applyNumberFormat="1" applyFont="1" applyBorder="1" applyAlignment="1"/>
    <xf numFmtId="164" fontId="0" fillId="0" borderId="1" xfId="0" applyNumberFormat="1" applyBorder="1" applyAlignment="1"/>
    <xf numFmtId="164" fontId="0" fillId="0" borderId="3" xfId="0" applyNumberFormat="1" applyBorder="1" applyAlignment="1"/>
    <xf numFmtId="164" fontId="9" fillId="0" borderId="1" xfId="0" applyNumberFormat="1" applyFont="1" applyFill="1" applyBorder="1" applyAlignment="1"/>
    <xf numFmtId="0" fontId="0" fillId="0" borderId="0" xfId="0" applyFill="1" applyAlignment="1"/>
    <xf numFmtId="0" fontId="0" fillId="0" borderId="1" xfId="0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1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 wrapText="1"/>
    </xf>
    <xf numFmtId="164" fontId="9" fillId="0" borderId="3" xfId="0" applyNumberFormat="1" applyFont="1" applyFill="1" applyBorder="1" applyAlignment="1"/>
    <xf numFmtId="0" fontId="0" fillId="0" borderId="1" xfId="0" applyBorder="1" applyAlignment="1" applyProtection="1">
      <alignment horizontal="center" vertical="center"/>
      <protection locked="0"/>
    </xf>
    <xf numFmtId="43" fontId="6" fillId="0" borderId="1" xfId="0" applyNumberFormat="1" applyFont="1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3" fontId="0" fillId="0" borderId="1" xfId="0" applyNumberFormat="1" applyBorder="1" applyAlignment="1">
      <alignment vertical="center"/>
    </xf>
    <xf numFmtId="0" fontId="13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 shrinkToFit="1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 applyProtection="1">
      <alignment vertical="center" wrapText="1" shrinkToFit="1"/>
      <protection locked="0"/>
    </xf>
    <xf numFmtId="164" fontId="9" fillId="0" borderId="1" xfId="0" applyNumberFormat="1" applyFont="1" applyBorder="1" applyAlignment="1">
      <alignment vertical="center"/>
    </xf>
    <xf numFmtId="49" fontId="14" fillId="0" borderId="0" xfId="0" applyNumberFormat="1" applyFont="1" applyAlignment="1"/>
    <xf numFmtId="0" fontId="15" fillId="0" borderId="1" xfId="0" applyFont="1" applyBorder="1" applyAlignment="1">
      <alignment horizontal="center"/>
    </xf>
    <xf numFmtId="164" fontId="16" fillId="0" borderId="1" xfId="0" applyNumberFormat="1" applyFont="1" applyBorder="1" applyAlignment="1"/>
    <xf numFmtId="0" fontId="13" fillId="4" borderId="1" xfId="0" applyFont="1" applyFill="1" applyBorder="1" applyAlignment="1"/>
    <xf numFmtId="0" fontId="13" fillId="4" borderId="1" xfId="0" applyFont="1" applyFill="1" applyBorder="1" applyAlignment="1">
      <alignment horizontal="center"/>
    </xf>
    <xf numFmtId="164" fontId="13" fillId="4" borderId="1" xfId="0" applyNumberFormat="1" applyFont="1" applyFill="1" applyBorder="1" applyAlignment="1"/>
    <xf numFmtId="164" fontId="13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/>
    <xf numFmtId="164" fontId="7" fillId="0" borderId="1" xfId="0" applyNumberFormat="1" applyFont="1" applyFill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shrinkToFit="1"/>
    </xf>
    <xf numFmtId="0" fontId="6" fillId="4" borderId="5" xfId="0" applyFont="1" applyFill="1" applyBorder="1" applyAlignment="1">
      <alignment vertical="center" wrapText="1" shrinkToFi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vertical="center"/>
    </xf>
    <xf numFmtId="164" fontId="9" fillId="0" borderId="6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 shrinkToFit="1"/>
    </xf>
    <xf numFmtId="0" fontId="5" fillId="0" borderId="1" xfId="0" applyFont="1" applyBorder="1" applyAlignment="1"/>
    <xf numFmtId="0" fontId="6" fillId="2" borderId="1" xfId="0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vertical="center"/>
    </xf>
    <xf numFmtId="164" fontId="17" fillId="0" borderId="7" xfId="0" applyNumberFormat="1" applyFont="1" applyFill="1" applyBorder="1" applyAlignment="1">
      <alignment vertical="center"/>
    </xf>
    <xf numFmtId="43" fontId="2" fillId="0" borderId="7" xfId="2" applyNumberFormat="1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wrapText="1"/>
    </xf>
    <xf numFmtId="164" fontId="17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164" fontId="0" fillId="0" borderId="5" xfId="0" applyNumberFormat="1" applyBorder="1" applyAlignment="1"/>
    <xf numFmtId="164" fontId="0" fillId="0" borderId="4" xfId="0" applyNumberFormat="1" applyBorder="1" applyAlignment="1"/>
    <xf numFmtId="164" fontId="17" fillId="0" borderId="1" xfId="0" applyNumberFormat="1" applyFont="1" applyBorder="1" applyAlignment="1"/>
    <xf numFmtId="0" fontId="11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>
      <alignment horizontal="center"/>
    </xf>
    <xf numFmtId="164" fontId="13" fillId="5" borderId="1" xfId="0" applyNumberFormat="1" applyFont="1" applyFill="1" applyBorder="1" applyAlignment="1"/>
    <xf numFmtId="164" fontId="18" fillId="5" borderId="1" xfId="0" applyNumberFormat="1" applyFont="1" applyFill="1" applyBorder="1" applyAlignment="1"/>
    <xf numFmtId="164" fontId="6" fillId="5" borderId="1" xfId="0" applyNumberFormat="1" applyFont="1" applyFill="1" applyBorder="1" applyAlignment="1"/>
    <xf numFmtId="164" fontId="12" fillId="0" borderId="1" xfId="0" applyNumberFormat="1" applyFont="1" applyBorder="1" applyAlignment="1"/>
    <xf numFmtId="164" fontId="19" fillId="0" borderId="1" xfId="0" applyNumberFormat="1" applyFont="1" applyBorder="1" applyAlignment="1"/>
    <xf numFmtId="164" fontId="13" fillId="2" borderId="1" xfId="0" applyNumberFormat="1" applyFont="1" applyFill="1" applyBorder="1" applyAlignment="1">
      <alignment vertical="center"/>
    </xf>
    <xf numFmtId="43" fontId="7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64" fontId="6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164" fontId="3" fillId="0" borderId="4" xfId="0" applyNumberFormat="1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15" fillId="0" borderId="0" xfId="0" applyFont="1" applyAlignment="1"/>
    <xf numFmtId="0" fontId="3" fillId="0" borderId="0" xfId="0" applyFont="1" applyAlignment="1"/>
    <xf numFmtId="0" fontId="21" fillId="0" borderId="0" xfId="0" applyFont="1" applyAlignment="1"/>
    <xf numFmtId="0" fontId="6" fillId="0" borderId="0" xfId="0" applyFont="1" applyAlignment="1"/>
    <xf numFmtId="0" fontId="9" fillId="0" borderId="0" xfId="0" applyFont="1" applyAlignment="1"/>
    <xf numFmtId="0" fontId="6" fillId="0" borderId="0" xfId="0" applyFont="1" applyAlignment="1">
      <alignment horizontal="center"/>
    </xf>
  </cellXfs>
  <cellStyles count="4">
    <cellStyle name="Normalny" xfId="0" builtinId="0"/>
    <cellStyle name="Normalny 3" xfId="3"/>
    <cellStyle name="Normalny_doc2" xfId="1"/>
    <cellStyle name="Normalny_doc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.06.30%20bud&#380;et%20Gmina%20B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&#379;ET%202021\Wykonanie%202021\21.10.01%20ZA&#321;&#260;CZNIKI%20do%20bud&#380;etu%20na%202021%20r.%20B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/Desktop/Moje%20dokumenty/BUD&#379;ET%202022/Projekt%20bud&#380;etu%202022/21.10.21%20GOPS%20Za&#322;acznik%20nr%201%20do%20Zarz&#261;dzenia%20nr%2079_2021%20za&#322;o&#380;enia%20do%20projektu%20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 D"/>
      <sheetName val="D UG"/>
      <sheetName val="D GOPS"/>
      <sheetName val="D ZPO"/>
      <sheetName val="R W"/>
      <sheetName val="W UG"/>
      <sheetName val="W GOPS"/>
      <sheetName val="W ZPO"/>
      <sheetName val="P i R"/>
      <sheetName val="Zał. 3"/>
      <sheetName val="Zał.4"/>
      <sheetName val="Zał.5"/>
      <sheetName val="Zał.5 AR"/>
      <sheetName val="Zał.6"/>
      <sheetName val="Zał.8"/>
      <sheetName val="Zał.9"/>
      <sheetName val="Zał.10"/>
      <sheetName val="Zał.11"/>
    </sheetNames>
    <sheetDataSet>
      <sheetData sheetId="0">
        <row r="18">
          <cell r="H18">
            <v>396783.5</v>
          </cell>
        </row>
        <row r="63">
          <cell r="H63">
            <v>789</v>
          </cell>
        </row>
        <row r="102">
          <cell r="H102">
            <v>909.31</v>
          </cell>
        </row>
        <row r="191">
          <cell r="H191">
            <v>12416</v>
          </cell>
        </row>
        <row r="231">
          <cell r="H231">
            <v>4609</v>
          </cell>
        </row>
        <row r="241">
          <cell r="H241">
            <v>92156</v>
          </cell>
        </row>
        <row r="273">
          <cell r="H273">
            <v>1647454</v>
          </cell>
        </row>
        <row r="275">
          <cell r="H275">
            <v>5000</v>
          </cell>
        </row>
        <row r="277">
          <cell r="H277">
            <v>134</v>
          </cell>
        </row>
      </sheetData>
      <sheetData sheetId="1">
        <row r="64">
          <cell r="H64">
            <v>39988</v>
          </cell>
        </row>
        <row r="91">
          <cell r="H91">
            <v>778</v>
          </cell>
        </row>
        <row r="203">
          <cell r="H203">
            <v>127</v>
          </cell>
        </row>
        <row r="223">
          <cell r="H223">
            <v>624</v>
          </cell>
        </row>
        <row r="231">
          <cell r="H231">
            <v>45678</v>
          </cell>
        </row>
        <row r="239">
          <cell r="H239">
            <v>331411</v>
          </cell>
        </row>
      </sheetData>
      <sheetData sheetId="2" refreshError="1"/>
      <sheetData sheetId="3" refreshError="1"/>
      <sheetData sheetId="4">
        <row r="20">
          <cell r="H20">
            <v>4044.76</v>
          </cell>
        </row>
        <row r="21">
          <cell r="H21">
            <v>695.29</v>
          </cell>
        </row>
        <row r="22">
          <cell r="H22">
            <v>99.1</v>
          </cell>
        </row>
        <row r="24">
          <cell r="H24">
            <v>2940.92</v>
          </cell>
        </row>
        <row r="25">
          <cell r="H25">
            <v>389003.43</v>
          </cell>
        </row>
        <row r="243">
          <cell r="H243">
            <v>379.76</v>
          </cell>
        </row>
        <row r="442">
          <cell r="H442">
            <v>4327.84</v>
          </cell>
        </row>
        <row r="443">
          <cell r="H443">
            <v>7964</v>
          </cell>
        </row>
        <row r="444">
          <cell r="H444">
            <v>124.16</v>
          </cell>
        </row>
        <row r="551">
          <cell r="H551">
            <v>90588.24</v>
          </cell>
        </row>
        <row r="552">
          <cell r="H552">
            <v>558.05999999999995</v>
          </cell>
        </row>
        <row r="553">
          <cell r="H553">
            <v>96.03</v>
          </cell>
        </row>
        <row r="554">
          <cell r="H554">
            <v>13.67</v>
          </cell>
        </row>
        <row r="555">
          <cell r="H555">
            <v>900</v>
          </cell>
        </row>
        <row r="608">
          <cell r="H608">
            <v>1604089.3800000001</v>
          </cell>
        </row>
        <row r="624">
          <cell r="H624">
            <v>111.97000000000001</v>
          </cell>
        </row>
        <row r="625">
          <cell r="H625">
            <v>19.290000000000006</v>
          </cell>
        </row>
        <row r="626">
          <cell r="H626">
            <v>2.74</v>
          </cell>
        </row>
      </sheetData>
      <sheetData sheetId="5">
        <row r="116">
          <cell r="H116">
            <v>31075.280000000002</v>
          </cell>
        </row>
        <row r="118">
          <cell r="H118">
            <v>5341.8600000000006</v>
          </cell>
        </row>
        <row r="119">
          <cell r="H119">
            <v>761.34999999999991</v>
          </cell>
        </row>
        <row r="121">
          <cell r="H121">
            <v>516</v>
          </cell>
        </row>
        <row r="124">
          <cell r="H124">
            <v>419.53999999999996</v>
          </cell>
        </row>
        <row r="192">
          <cell r="H192">
            <v>650.29</v>
          </cell>
        </row>
        <row r="193">
          <cell r="H193">
            <v>111.78</v>
          </cell>
        </row>
        <row r="194">
          <cell r="H194">
            <v>15.93</v>
          </cell>
        </row>
      </sheetData>
      <sheetData sheetId="6">
        <row r="16">
          <cell r="H16">
            <v>127</v>
          </cell>
        </row>
        <row r="103">
          <cell r="H103">
            <v>4539.87</v>
          </cell>
        </row>
        <row r="147">
          <cell r="H147">
            <v>324913.14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. o kszt. WPF (2)"/>
      <sheetName val="R D"/>
      <sheetName val="R D (18)"/>
      <sheetName val="D UG"/>
      <sheetName val="D UG (16)"/>
      <sheetName val="DGOPS"/>
      <sheetName val="D ZPO"/>
      <sheetName val="R W"/>
      <sheetName val="R W (19)"/>
      <sheetName val="W UG"/>
      <sheetName val="W UG (13)"/>
      <sheetName val="W GOPS"/>
      <sheetName val="W GOPS (12)"/>
      <sheetName val="ZPO B M"/>
      <sheetName val="ZPO B M (8)"/>
      <sheetName val="Załącznik Nr 3 Zadania  Inw (3)"/>
      <sheetName val="Załącznik nr 4 (2)"/>
      <sheetName val="Załącznik Nr 5 .(2)"/>
      <sheetName val=" Załącznik 6"/>
      <sheetName val="Zadania zlecone UG (2)"/>
      <sheetName val=" Załącznik 6 (12)"/>
      <sheetName val="Zadania zlecone UG"/>
      <sheetName val="Zadania zlecone GOPS "/>
      <sheetName val="Zadania zlecone ZPO"/>
      <sheetName val="Załącznik 7"/>
      <sheetName val="Załącznik Nr 8 FS"/>
      <sheetName val="WYKAZ FS"/>
      <sheetName val="Por. JST"/>
      <sheetName val="Por. adm."/>
      <sheetName val="Arkusz1"/>
      <sheetName val="Załącznik nr 4.1"/>
      <sheetName val=" Załącznik 6 (2)"/>
      <sheetName val="R W (2)"/>
      <sheetName val="Załącznik Nr 3 Zadania  Inw (2)"/>
      <sheetName val="R D (2)"/>
      <sheetName val="D UG (2)"/>
      <sheetName val="R W (3)"/>
      <sheetName val="W UG (2)"/>
      <sheetName val="W GOPS (2)"/>
      <sheetName val=" Załącznik 6 (3)"/>
      <sheetName val="R D (4)"/>
      <sheetName val="D UG (3)"/>
      <sheetName val="D UG (4)"/>
      <sheetName val="R W (5)"/>
      <sheetName val="W UG (3)"/>
      <sheetName val="W GOPS (3)"/>
      <sheetName val=" Załącznik 6 (4)"/>
      <sheetName val="R D (3)"/>
      <sheetName val="R D (5)"/>
      <sheetName val="Załącznik Nr 3 Zadania  Inw (4)"/>
      <sheetName val="Załącznik Nr 3 Zadania  Inw."/>
      <sheetName val="W UG (4)"/>
      <sheetName val="R W (4)"/>
      <sheetName val="R D (6)"/>
      <sheetName val="D UG (5)"/>
      <sheetName val="R W (6)"/>
      <sheetName val="W UG (5)"/>
      <sheetName val="W GOPS (4)"/>
      <sheetName val="ZPO B M (2)"/>
      <sheetName val="R D (7)"/>
      <sheetName val="D UG (6)"/>
      <sheetName val="R W (7)"/>
      <sheetName val="W GOPS (5)"/>
      <sheetName val=" Załącznik 6 (5)"/>
      <sheetName val="R D (8)"/>
      <sheetName val="R W (8)"/>
      <sheetName val="W UG (6)"/>
      <sheetName val=" Załącznik 6 (6)"/>
      <sheetName val="W GOPS (6)"/>
      <sheetName val="R D (10)"/>
      <sheetName val="D UG (8)"/>
      <sheetName val="R W (9)"/>
      <sheetName val="W UG (7)"/>
      <sheetName val="ZPO B M (3)"/>
      <sheetName val=" Załącznik 6 (7)"/>
      <sheetName val="R D (11)"/>
      <sheetName val="D UG (9)"/>
      <sheetName val="R W (10)"/>
      <sheetName val="W UG (8)"/>
      <sheetName val="ZPO B M (4)"/>
      <sheetName val="R D (12)"/>
      <sheetName val="R D (13)"/>
      <sheetName val="D UG (10)"/>
      <sheetName val="D UG (7)"/>
      <sheetName val="R W (11)"/>
      <sheetName val="W GOPS (7)"/>
      <sheetName val=" Załącznik 6 (8)"/>
      <sheetName val="R D (14)"/>
      <sheetName val="D UG (11)"/>
      <sheetName val="R W (12)"/>
      <sheetName val="W GOPS (8)"/>
      <sheetName val=" Załącznik 6 (9)"/>
      <sheetName val="R D (15)"/>
      <sheetName val="D UG (12)"/>
      <sheetName val="R W (13)"/>
      <sheetName val="W GOPS (9)"/>
      <sheetName val="R D (16)"/>
      <sheetName val="R W (14)"/>
      <sheetName val="W UG (9)"/>
      <sheetName val="D UG (13)"/>
      <sheetName val=" Załącznik 6 (10)"/>
      <sheetName val="R D (9)"/>
      <sheetName val="R W (15)"/>
      <sheetName val="ZPO B M (5)"/>
      <sheetName val="R D (17)"/>
      <sheetName val="D UG (14)"/>
      <sheetName val="R W (16)"/>
      <sheetName val="W UG (10)"/>
      <sheetName val="W GOPS (10)"/>
      <sheetName val="ZPO B M (6)"/>
      <sheetName val="Załącznik nr 4 (3)"/>
      <sheetName val=" Załącznik 6 (11)"/>
      <sheetName val="Zadania zlecone UG (3)"/>
      <sheetName val="Zadania zlecone GOPS  (2)"/>
      <sheetName val="Zadania zlecone ZPO (2)"/>
      <sheetName val="R W (17)"/>
      <sheetName val="W UG (11)"/>
      <sheetName val="D UG (15)"/>
      <sheetName val="R W (18)"/>
      <sheetName val="W UG (12)"/>
      <sheetName val="W GOPS (11)"/>
      <sheetName val="ZPO B M (7)"/>
    </sheetNames>
    <sheetDataSet>
      <sheetData sheetId="0" refreshError="1"/>
      <sheetData sheetId="1" refreshError="1">
        <row r="65">
          <cell r="H6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53">
          <cell r="H153">
            <v>0</v>
          </cell>
        </row>
        <row r="158">
          <cell r="H158">
            <v>0</v>
          </cell>
        </row>
        <row r="182">
          <cell r="E182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85195 GOPS"/>
      <sheetName val="85202 GOPS"/>
      <sheetName val="85203 GOPS"/>
      <sheetName val="85213 GOPS"/>
      <sheetName val="85214 GOPS"/>
      <sheetName val="85215 GOPS"/>
      <sheetName val="85216 GOPS"/>
      <sheetName val="85219 GOPS"/>
      <sheetName val="85220 GOPS"/>
      <sheetName val="85228 GOPS"/>
      <sheetName val="85230 GOPS"/>
      <sheetName val="85295 GOPS"/>
      <sheetName val="85415 GOPS"/>
      <sheetName val="85501 GOPS"/>
      <sheetName val="85502 GOPS"/>
      <sheetName val="85503 GOPS"/>
      <sheetName val="85504 GOPS"/>
      <sheetName val="85508 GOPS"/>
      <sheetName val="85513 GOPS"/>
      <sheetName val="T1 IK"/>
      <sheetName val="Zał.A_T.1"/>
      <sheetName val="Zał.B_T.1"/>
      <sheetName val="D GOPS"/>
      <sheetName val="T2 GOPS"/>
      <sheetName val="W GOPS"/>
      <sheetName val="T.3"/>
      <sheetName val="Zał.T3"/>
      <sheetName val="T.4"/>
      <sheetName val="T.5"/>
      <sheetName val="T.6"/>
      <sheetName val="T.7"/>
      <sheetName val="T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5">
          <cell r="A15" t="str">
            <v>OCHRONA ZDROWIA</v>
          </cell>
          <cell r="B15">
            <v>851</v>
          </cell>
          <cell r="G15">
            <v>0</v>
          </cell>
        </row>
        <row r="16">
          <cell r="A16" t="str">
            <v>Pozostała działalność</v>
          </cell>
          <cell r="C16">
            <v>85195</v>
          </cell>
          <cell r="G16">
            <v>0</v>
          </cell>
        </row>
        <row r="17">
          <cell r="A17" t="str">
            <v>Zakup usług pozostałych</v>
          </cell>
          <cell r="D17">
            <v>4300</v>
          </cell>
        </row>
        <row r="18">
          <cell r="A18" t="str">
            <v>OPIEKA SPOŁECZNA</v>
          </cell>
          <cell r="B18">
            <v>852</v>
          </cell>
        </row>
        <row r="19">
          <cell r="A19" t="str">
            <v>Składki na ubezpieczenia zdrowotne opłacane za osoby pobierające niektóre świadczenia z pomocy społecznej</v>
          </cell>
          <cell r="C19">
            <v>85213</v>
          </cell>
          <cell r="F19">
            <v>0</v>
          </cell>
          <cell r="G19">
            <v>0</v>
          </cell>
        </row>
        <row r="20">
          <cell r="A20" t="str">
            <v xml:space="preserve">Składki na ubezpieczenia zdrowotne  </v>
          </cell>
          <cell r="D20">
            <v>4130</v>
          </cell>
          <cell r="E20">
            <v>0</v>
          </cell>
          <cell r="G20">
            <v>0</v>
          </cell>
        </row>
        <row r="21">
          <cell r="A21" t="str">
            <v>Dodatki mieszkaniowe</v>
          </cell>
          <cell r="C21">
            <v>85215</v>
          </cell>
          <cell r="G21">
            <v>0</v>
          </cell>
        </row>
        <row r="22">
          <cell r="A22" t="str">
            <v>Świadczenia społeczne</v>
          </cell>
          <cell r="D22">
            <v>3110</v>
          </cell>
          <cell r="E22">
            <v>0</v>
          </cell>
          <cell r="G22">
            <v>0</v>
          </cell>
        </row>
        <row r="23">
          <cell r="A23" t="str">
            <v>Zakup usług pozostałych</v>
          </cell>
          <cell r="D23">
            <v>4300</v>
          </cell>
          <cell r="E23">
            <v>0</v>
          </cell>
          <cell r="G23">
            <v>0</v>
          </cell>
        </row>
        <row r="24">
          <cell r="A24" t="str">
            <v>Ośrodki pomocy społecznej</v>
          </cell>
          <cell r="C24">
            <v>85219</v>
          </cell>
          <cell r="G24">
            <v>0</v>
          </cell>
        </row>
        <row r="25">
          <cell r="A25" t="str">
            <v>Świadczenia społeczne</v>
          </cell>
          <cell r="D25">
            <v>3110</v>
          </cell>
          <cell r="E25">
            <v>0</v>
          </cell>
          <cell r="G25">
            <v>0</v>
          </cell>
        </row>
        <row r="26">
          <cell r="A26" t="str">
            <v>Zakup usług pozostałych</v>
          </cell>
          <cell r="D26">
            <v>4300</v>
          </cell>
          <cell r="E26">
            <v>0</v>
          </cell>
          <cell r="G26">
            <v>0</v>
          </cell>
        </row>
        <row r="27">
          <cell r="A27" t="str">
            <v>Usługi opiekuńcze i specjalistyczne usługi opiekuńcze</v>
          </cell>
          <cell r="C27">
            <v>85228</v>
          </cell>
        </row>
        <row r="28">
          <cell r="A28" t="str">
            <v>Dochody budżetu państwa związane z realizacją zadań zleconych jednostkom samorządu terytorialnego</v>
          </cell>
          <cell r="D28">
            <v>2350</v>
          </cell>
          <cell r="E28">
            <v>0</v>
          </cell>
          <cell r="F28">
            <v>0</v>
          </cell>
        </row>
        <row r="29">
          <cell r="A29" t="str">
            <v>Nagrody i wydatki osobowe nie zaliczane do wynagrodzeń</v>
          </cell>
          <cell r="D29">
            <v>3020</v>
          </cell>
          <cell r="E29">
            <v>0</v>
          </cell>
        </row>
        <row r="30">
          <cell r="A30" t="str">
            <v>Wynagrodzenia osobowe pracowników</v>
          </cell>
          <cell r="D30">
            <v>4010</v>
          </cell>
          <cell r="E30">
            <v>0</v>
          </cell>
        </row>
        <row r="31">
          <cell r="A31" t="str">
            <v>Dodatkowe wynagrodzenie roczne</v>
          </cell>
          <cell r="D31">
            <v>4040</v>
          </cell>
          <cell r="E31">
            <v>0</v>
          </cell>
        </row>
        <row r="32">
          <cell r="A32" t="str">
            <v>Składki na ubezpieczenia społeczne</v>
          </cell>
          <cell r="D32">
            <v>4110</v>
          </cell>
          <cell r="E32">
            <v>0</v>
          </cell>
        </row>
        <row r="33">
          <cell r="A33" t="str">
            <v>Składki na Fundusz Pracy oraz Fundusz Solidarnościowy</v>
          </cell>
          <cell r="D33">
            <v>4120</v>
          </cell>
          <cell r="E33">
            <v>0</v>
          </cell>
        </row>
        <row r="34">
          <cell r="A34" t="str">
            <v>Zakup materiałów i wyposażenia</v>
          </cell>
          <cell r="D34">
            <v>4210</v>
          </cell>
        </row>
        <row r="35">
          <cell r="A35" t="str">
            <v>Podróże słuzbowe krajowe</v>
          </cell>
          <cell r="D35">
            <v>4410</v>
          </cell>
          <cell r="E35">
            <v>0</v>
          </cell>
        </row>
        <row r="36">
          <cell r="A36" t="str">
            <v>Odpisy na zakładowy fundusz świadczeń socjalnych</v>
          </cell>
          <cell r="D36">
            <v>4440</v>
          </cell>
          <cell r="E36">
            <v>0</v>
          </cell>
          <cell r="F36">
            <v>1662.97</v>
          </cell>
        </row>
        <row r="37">
          <cell r="A37" t="str">
            <v>Pozostała działalność</v>
          </cell>
        </row>
        <row r="38">
          <cell r="A38" t="str">
            <v>Świadczenia społeczne</v>
          </cell>
          <cell r="D38">
            <v>3110</v>
          </cell>
          <cell r="E38">
            <v>0</v>
          </cell>
          <cell r="G38">
            <v>0</v>
          </cell>
        </row>
        <row r="39">
          <cell r="A39" t="str">
            <v>Składki na ubezpieczenia społeczne</v>
          </cell>
          <cell r="D39">
            <v>4110</v>
          </cell>
          <cell r="E39">
            <v>0</v>
          </cell>
        </row>
        <row r="40">
          <cell r="A40" t="str">
            <v>Składki na Fundusz Pracy oraz Fundusz Solidarnościowy</v>
          </cell>
          <cell r="D40">
            <v>4120</v>
          </cell>
          <cell r="E40">
            <v>0</v>
          </cell>
        </row>
        <row r="41">
          <cell r="A41" t="str">
            <v>Wynagrodzenia bezosobowe</v>
          </cell>
          <cell r="D41">
            <v>4170</v>
          </cell>
          <cell r="E41">
            <v>0</v>
          </cell>
          <cell r="F41">
            <v>0</v>
          </cell>
        </row>
        <row r="42">
          <cell r="A42" t="str">
            <v>RODZINA</v>
          </cell>
          <cell r="B42">
            <v>855</v>
          </cell>
          <cell r="G42">
            <v>73207</v>
          </cell>
        </row>
        <row r="43">
          <cell r="A43" t="str">
            <v>Świadczenie wychowawcze</v>
          </cell>
          <cell r="C43">
            <v>85501</v>
          </cell>
          <cell r="E43">
            <v>1158108</v>
          </cell>
        </row>
        <row r="44">
          <cell r="A44" t="str">
            <v>Nagrody i wydatki osobowe nie zaliczane do wynagrodzeń</v>
          </cell>
          <cell r="D44">
            <v>3020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Świadczenia społeczne</v>
          </cell>
          <cell r="D45">
            <v>3110</v>
          </cell>
          <cell r="E45">
            <v>0</v>
          </cell>
          <cell r="G45">
            <v>0</v>
          </cell>
        </row>
        <row r="46">
          <cell r="A46" t="str">
            <v>Wynagrodzenia osobowe pracowników</v>
          </cell>
          <cell r="D46">
            <v>4010</v>
          </cell>
          <cell r="E46">
            <v>0</v>
          </cell>
          <cell r="G46">
            <v>0</v>
          </cell>
        </row>
        <row r="47">
          <cell r="A47" t="str">
            <v>Dodatkowe wynagrodzenie roczne</v>
          </cell>
          <cell r="D47">
            <v>4040</v>
          </cell>
          <cell r="E47">
            <v>0</v>
          </cell>
          <cell r="G47">
            <v>0</v>
          </cell>
        </row>
        <row r="48">
          <cell r="A48" t="str">
            <v>Składki na ubezpieczenia społeczne</v>
          </cell>
          <cell r="D48">
            <v>4110</v>
          </cell>
          <cell r="E48">
            <v>0</v>
          </cell>
          <cell r="G48">
            <v>0</v>
          </cell>
        </row>
        <row r="49">
          <cell r="A49" t="str">
            <v>Składki na Fundusz Pracy oraz Fundusz Solidarnościowy</v>
          </cell>
          <cell r="D49">
            <v>4120</v>
          </cell>
          <cell r="E49">
            <v>0</v>
          </cell>
          <cell r="G49">
            <v>0</v>
          </cell>
        </row>
        <row r="50">
          <cell r="A50" t="str">
            <v>Podróże słuzbowe krajowe</v>
          </cell>
          <cell r="D50">
            <v>4410</v>
          </cell>
        </row>
        <row r="51">
          <cell r="A51" t="str">
            <v>Odpisy na zakładowy fundusz świadczeń socjalnych</v>
          </cell>
          <cell r="D51">
            <v>4440</v>
          </cell>
          <cell r="E51">
            <v>0</v>
          </cell>
          <cell r="G51">
            <v>0</v>
          </cell>
        </row>
        <row r="52">
          <cell r="A52" t="str">
            <v>Szkolenia pracowników niebędących członkami korpusu służby cywilnej</v>
          </cell>
          <cell r="D52">
            <v>4700</v>
          </cell>
          <cell r="E52">
            <v>0</v>
          </cell>
          <cell r="G52">
            <v>0</v>
          </cell>
        </row>
        <row r="53">
          <cell r="A53" t="str">
            <v>Wpłaty na PPK finansowane przez podmiot zatrudniający</v>
          </cell>
          <cell r="D53">
            <v>4710</v>
          </cell>
        </row>
        <row r="54">
          <cell r="A54" t="str">
            <v>Świadczenia rodzinne, świadczenia z funduszu alimentacyjnego oraz składki na ubezpieczenia emerytalne i rentowe z ubezpieczenia społecznego</v>
          </cell>
          <cell r="C54">
            <v>85502</v>
          </cell>
          <cell r="G54">
            <v>73207</v>
          </cell>
        </row>
        <row r="55">
          <cell r="A55" t="str">
            <v>Dochody budżetu państwa związane z realizacją zadań zleconych jednostkom samorządu terytorialnego</v>
          </cell>
          <cell r="D55">
            <v>2350</v>
          </cell>
          <cell r="E55">
            <v>0</v>
          </cell>
          <cell r="F55">
            <v>0</v>
          </cell>
          <cell r="G55">
            <v>73207</v>
          </cell>
        </row>
        <row r="56">
          <cell r="A56" t="str">
            <v>Świadczenia społeczne</v>
          </cell>
          <cell r="D56">
            <v>3110</v>
          </cell>
          <cell r="G56">
            <v>0</v>
          </cell>
        </row>
        <row r="57">
          <cell r="A57" t="str">
            <v>Wynagrodzenia osobowe pracowników</v>
          </cell>
          <cell r="D57">
            <v>4010</v>
          </cell>
          <cell r="E57">
            <v>0</v>
          </cell>
          <cell r="G57">
            <v>0</v>
          </cell>
        </row>
        <row r="58">
          <cell r="A58" t="str">
            <v>Dodatkowe wynagrodzenie roczne</v>
          </cell>
          <cell r="D58">
            <v>4040</v>
          </cell>
          <cell r="E58">
            <v>0</v>
          </cell>
          <cell r="F58">
            <v>4042.03</v>
          </cell>
          <cell r="G58">
            <v>0</v>
          </cell>
        </row>
        <row r="59">
          <cell r="A59" t="str">
            <v>Składki na ubezpieczenia społeczne</v>
          </cell>
          <cell r="D59">
            <v>4110</v>
          </cell>
          <cell r="E59">
            <v>0</v>
          </cell>
          <cell r="G59">
            <v>0</v>
          </cell>
        </row>
        <row r="60">
          <cell r="A60" t="str">
            <v>Składki na Fundusz Pracy oraz Fundusz Solidarnościowy</v>
          </cell>
          <cell r="D60">
            <v>4120</v>
          </cell>
          <cell r="E60">
            <v>0</v>
          </cell>
          <cell r="G60">
            <v>0</v>
          </cell>
        </row>
        <row r="61">
          <cell r="A61" t="str">
            <v>Zakup materiałów i wyposażenia</v>
          </cell>
          <cell r="D61">
            <v>4210</v>
          </cell>
          <cell r="E61">
            <v>0</v>
          </cell>
          <cell r="G61">
            <v>0</v>
          </cell>
        </row>
        <row r="62">
          <cell r="A62" t="str">
            <v>Zakup usług zdrowotnych</v>
          </cell>
          <cell r="D62">
            <v>4280</v>
          </cell>
        </row>
        <row r="63">
          <cell r="A63" t="str">
            <v>Zakup usług pozostałych</v>
          </cell>
          <cell r="D63">
            <v>4300</v>
          </cell>
          <cell r="E63">
            <v>0</v>
          </cell>
          <cell r="F63">
            <v>3445</v>
          </cell>
          <cell r="G63">
            <v>0</v>
          </cell>
        </row>
        <row r="64">
          <cell r="A64" t="str">
            <v>Opłaty z tytułu zakupu usług telekomunikacyjnych</v>
          </cell>
          <cell r="D64">
            <v>4360</v>
          </cell>
          <cell r="E64">
            <v>0</v>
          </cell>
          <cell r="G64">
            <v>0</v>
          </cell>
        </row>
        <row r="65">
          <cell r="A65" t="str">
            <v>Podróże słuzbowe krajowe</v>
          </cell>
          <cell r="D65">
            <v>4410</v>
          </cell>
          <cell r="E65">
            <v>0</v>
          </cell>
          <cell r="G65">
            <v>0</v>
          </cell>
        </row>
        <row r="66">
          <cell r="A66" t="str">
            <v>Odpisy na zakładowy fundusz świadczeń socjalnych</v>
          </cell>
          <cell r="D66">
            <v>4440</v>
          </cell>
          <cell r="E66">
            <v>0</v>
          </cell>
          <cell r="F66">
            <v>1662.97</v>
          </cell>
          <cell r="G66">
            <v>0</v>
          </cell>
        </row>
        <row r="67">
          <cell r="A67" t="str">
            <v>Szkolenia pracowników niebędących członkami korpusu służby cywilnej</v>
          </cell>
          <cell r="D67">
            <v>4700</v>
          </cell>
          <cell r="E67">
            <v>0</v>
          </cell>
          <cell r="F67">
            <v>1000</v>
          </cell>
          <cell r="G67">
            <v>0</v>
          </cell>
        </row>
        <row r="68">
          <cell r="A68" t="str">
            <v>Wpłaty na PPK finansowane przez podmiot zatrudniający</v>
          </cell>
          <cell r="D68">
            <v>4710</v>
          </cell>
          <cell r="F68">
            <v>0</v>
          </cell>
        </row>
        <row r="69">
          <cell r="A69" t="str">
            <v>Karta Dużej Rodziny</v>
          </cell>
          <cell r="C69">
            <v>85503</v>
          </cell>
          <cell r="G69">
            <v>0</v>
          </cell>
        </row>
        <row r="70">
          <cell r="A70" t="str">
            <v>Wynagrodzenia osobowe pracowników</v>
          </cell>
          <cell r="D70">
            <v>4010</v>
          </cell>
          <cell r="E70">
            <v>0</v>
          </cell>
          <cell r="G70">
            <v>0</v>
          </cell>
        </row>
        <row r="71">
          <cell r="A71" t="str">
            <v>Składki na ubezpieczenia społeczne</v>
          </cell>
          <cell r="D71">
            <v>4110</v>
          </cell>
          <cell r="E71">
            <v>0</v>
          </cell>
        </row>
        <row r="72">
          <cell r="A72" t="str">
            <v>Składki na Fundusz Pracy oraz Fundusz Solidarnościowy</v>
          </cell>
          <cell r="D72">
            <v>4120</v>
          </cell>
          <cell r="E72">
            <v>0</v>
          </cell>
        </row>
        <row r="73">
          <cell r="A73" t="str">
            <v>Wynagrodzenia bezosobowe</v>
          </cell>
          <cell r="D73">
            <v>4170</v>
          </cell>
          <cell r="E73">
            <v>0</v>
          </cell>
          <cell r="G73">
            <v>0</v>
          </cell>
        </row>
        <row r="74">
          <cell r="A74" t="str">
            <v>Dochody budżetu państwa związane z realizacją zadań zleconych jednostkom samorządu terytorialnego</v>
          </cell>
          <cell r="B74">
            <v>855</v>
          </cell>
          <cell r="C74">
            <v>85503</v>
          </cell>
          <cell r="D74">
            <v>2350</v>
          </cell>
          <cell r="E74">
            <v>0</v>
          </cell>
          <cell r="G74">
            <v>0</v>
          </cell>
        </row>
        <row r="75">
          <cell r="A75" t="str">
            <v>Wspieranie rodziny</v>
          </cell>
          <cell r="C75">
            <v>85504</v>
          </cell>
          <cell r="D75">
            <v>2010</v>
          </cell>
          <cell r="F75">
            <v>0</v>
          </cell>
          <cell r="G75">
            <v>0</v>
          </cell>
        </row>
        <row r="76">
          <cell r="A76" t="str">
            <v>Inne formy pomocy dla uczniów</v>
          </cell>
          <cell r="D76">
            <v>3260</v>
          </cell>
          <cell r="E76">
            <v>0</v>
          </cell>
        </row>
        <row r="77">
          <cell r="A77" t="str">
            <v>Wynagrodzenia osobowe pracowników</v>
          </cell>
          <cell r="D77">
            <v>4010</v>
          </cell>
        </row>
        <row r="78">
          <cell r="A78" t="str">
            <v>Składki na ubezpieczenia społeczne</v>
          </cell>
          <cell r="D78">
            <v>4110</v>
          </cell>
        </row>
        <row r="79">
          <cell r="A79" t="str">
            <v>Składki na Fundusz Pracy oraz Fundusz Solidarnościowy</v>
          </cell>
          <cell r="D79">
            <v>4120</v>
          </cell>
        </row>
        <row r="80">
          <cell r="A80" t="str">
            <v>Zakup usług pozostałych</v>
          </cell>
          <cell r="D80">
            <v>4300</v>
          </cell>
        </row>
        <row r="83">
          <cell r="A83" t="str">
            <v>Zakup usług pozostałych</v>
          </cell>
          <cell r="D83">
            <v>4300</v>
          </cell>
          <cell r="E83">
            <v>0</v>
          </cell>
        </row>
        <row r="84">
          <cell r="A84" t="str">
            <v>Składki na ubezpieczenie zdrowotne opłacane za osoby pobierajace niektóre świadczenia rodzinne oraz za osoby pobierające zasiłki dla opiekunów</v>
          </cell>
          <cell r="C84">
            <v>85513</v>
          </cell>
          <cell r="E84">
            <v>34828</v>
          </cell>
          <cell r="F84">
            <v>34828</v>
          </cell>
          <cell r="G84">
            <v>0</v>
          </cell>
        </row>
        <row r="85">
          <cell r="A85" t="str">
            <v xml:space="preserve">Składki na ubezpieczenia zdrowotne  </v>
          </cell>
          <cell r="D85">
            <v>4130</v>
          </cell>
          <cell r="E85">
            <v>0</v>
          </cell>
          <cell r="F85">
            <v>34828</v>
          </cell>
        </row>
        <row r="86">
          <cell r="A86" t="str">
            <v>Zakup usług pozostałych</v>
          </cell>
          <cell r="D86">
            <v>4300</v>
          </cell>
          <cell r="E86">
            <v>0</v>
          </cell>
          <cell r="F86">
            <v>0</v>
          </cell>
        </row>
        <row r="87">
          <cell r="A87" t="str">
            <v xml:space="preserve">R A Z E M </v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3">
    <pageSetUpPr fitToPage="1"/>
  </sheetPr>
  <dimension ref="A1:H197"/>
  <sheetViews>
    <sheetView tabSelected="1" workbookViewId="0">
      <selection activeCell="F1" sqref="F1"/>
    </sheetView>
  </sheetViews>
  <sheetFormatPr defaultColWidth="9.28515625" defaultRowHeight="10.5"/>
  <cols>
    <col min="1" max="1" width="79.140625" style="1" customWidth="1"/>
    <col min="2" max="2" width="9.85546875" style="1" customWidth="1"/>
    <col min="3" max="3" width="9.28515625" style="1"/>
    <col min="4" max="4" width="9" style="1" customWidth="1"/>
    <col min="5" max="6" width="29.28515625" style="1" customWidth="1"/>
    <col min="7" max="7" width="28" style="1" customWidth="1"/>
    <col min="8" max="16384" width="9.28515625" style="1"/>
  </cols>
  <sheetData>
    <row r="1" spans="1:7" ht="12.45">
      <c r="F1" s="2" t="s">
        <v>0</v>
      </c>
      <c r="G1" s="3"/>
    </row>
    <row r="2" spans="1:7" ht="12.45">
      <c r="F2" s="4" t="s">
        <v>1</v>
      </c>
      <c r="G2" s="3"/>
    </row>
    <row r="3" spans="1:7" ht="12.45">
      <c r="F3" s="5" t="s">
        <v>2</v>
      </c>
      <c r="G3" s="3"/>
    </row>
    <row r="4" spans="1:7" ht="6.75" customHeight="1"/>
    <row r="5" spans="1:7" ht="20.3">
      <c r="A5" s="6" t="s">
        <v>3</v>
      </c>
      <c r="B5" s="6"/>
      <c r="C5" s="6"/>
      <c r="D5" s="6"/>
      <c r="E5" s="6"/>
      <c r="F5" s="6"/>
      <c r="G5" s="6"/>
    </row>
    <row r="6" spans="1:7" ht="20.3">
      <c r="A6" s="6" t="s">
        <v>4</v>
      </c>
      <c r="B6" s="6"/>
      <c r="C6" s="6"/>
      <c r="D6" s="6"/>
      <c r="E6" s="6"/>
      <c r="F6" s="6"/>
      <c r="G6" s="6"/>
    </row>
    <row r="7" spans="1:7" ht="20.3">
      <c r="A7" s="6" t="s">
        <v>5</v>
      </c>
      <c r="B7" s="6"/>
      <c r="C7" s="6"/>
      <c r="D7" s="6"/>
      <c r="E7" s="6"/>
      <c r="F7" s="6"/>
      <c r="G7" s="6"/>
    </row>
    <row r="8" spans="1:7" ht="15.75" customHeight="1">
      <c r="F8" s="7" t="s">
        <v>6</v>
      </c>
      <c r="G8" s="7"/>
    </row>
    <row r="9" spans="1:7" ht="20.149999999999999" customHeight="1">
      <c r="A9" s="8" t="s">
        <v>7</v>
      </c>
      <c r="B9" s="8" t="s">
        <v>8</v>
      </c>
      <c r="C9" s="8"/>
      <c r="D9" s="8"/>
      <c r="E9" s="9" t="s">
        <v>9</v>
      </c>
      <c r="F9" s="9" t="s">
        <v>10</v>
      </c>
      <c r="G9" s="9" t="s">
        <v>11</v>
      </c>
    </row>
    <row r="10" spans="1:7" ht="44.2" customHeight="1">
      <c r="A10" s="8"/>
      <c r="B10" s="10" t="s">
        <v>12</v>
      </c>
      <c r="C10" s="10" t="s">
        <v>13</v>
      </c>
      <c r="D10" s="10" t="s">
        <v>14</v>
      </c>
      <c r="E10" s="9"/>
      <c r="F10" s="9"/>
      <c r="G10" s="9"/>
    </row>
    <row r="11" spans="1:7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</row>
    <row r="12" spans="1:7" ht="15.05">
      <c r="A12" s="12" t="s">
        <v>15</v>
      </c>
      <c r="B12" s="13" t="s">
        <v>16</v>
      </c>
      <c r="C12" s="14"/>
      <c r="D12" s="14"/>
      <c r="E12" s="15">
        <f>E13</f>
        <v>396783.5</v>
      </c>
      <c r="F12" s="15">
        <f>F13</f>
        <v>396783.5</v>
      </c>
      <c r="G12" s="15">
        <f>G13</f>
        <v>0</v>
      </c>
    </row>
    <row r="13" spans="1:7" ht="13.1">
      <c r="A13" s="16" t="s">
        <v>17</v>
      </c>
      <c r="B13" s="17"/>
      <c r="C13" s="18" t="s">
        <v>18</v>
      </c>
      <c r="D13" s="17"/>
      <c r="E13" s="19">
        <f>SUM(E14:E19)</f>
        <v>396783.5</v>
      </c>
      <c r="F13" s="19">
        <f>SUM(F14:F19)</f>
        <v>396783.5</v>
      </c>
      <c r="G13" s="19">
        <f>SUM(G18:G19)</f>
        <v>0</v>
      </c>
    </row>
    <row r="14" spans="1:7" ht="45.2">
      <c r="A14" s="20" t="s">
        <v>19</v>
      </c>
      <c r="B14" s="21"/>
      <c r="C14" s="21"/>
      <c r="D14" s="21">
        <v>2010</v>
      </c>
      <c r="E14" s="22">
        <f>'[1]R D'!H18</f>
        <v>396783.5</v>
      </c>
      <c r="F14" s="22"/>
      <c r="G14" s="23"/>
    </row>
    <row r="15" spans="1:7" ht="12.45">
      <c r="A15" s="24" t="s">
        <v>20</v>
      </c>
      <c r="B15" s="11"/>
      <c r="C15" s="11"/>
      <c r="D15" s="11">
        <v>4010</v>
      </c>
      <c r="E15" s="25">
        <v>0</v>
      </c>
      <c r="F15" s="26">
        <f>'[1]R W'!H20</f>
        <v>4044.76</v>
      </c>
      <c r="G15" s="27">
        <v>0</v>
      </c>
    </row>
    <row r="16" spans="1:7">
      <c r="A16" s="24" t="s">
        <v>21</v>
      </c>
      <c r="B16" s="11"/>
      <c r="C16" s="11"/>
      <c r="D16" s="11">
        <v>4110</v>
      </c>
      <c r="E16" s="26">
        <v>0</v>
      </c>
      <c r="F16" s="26">
        <f>'[1]R W'!H21</f>
        <v>695.29</v>
      </c>
      <c r="G16" s="27">
        <v>0</v>
      </c>
    </row>
    <row r="17" spans="1:7">
      <c r="A17" s="24" t="s">
        <v>22</v>
      </c>
      <c r="B17" s="11"/>
      <c r="C17" s="11"/>
      <c r="D17" s="11">
        <v>4120</v>
      </c>
      <c r="E17" s="26">
        <v>0</v>
      </c>
      <c r="F17" s="26">
        <f>'[1]R W'!H22</f>
        <v>99.1</v>
      </c>
      <c r="G17" s="27">
        <v>0</v>
      </c>
    </row>
    <row r="18" spans="1:7">
      <c r="A18" s="24" t="s">
        <v>23</v>
      </c>
      <c r="B18" s="11"/>
      <c r="C18" s="11"/>
      <c r="D18" s="11">
        <v>4300</v>
      </c>
      <c r="E18" s="26"/>
      <c r="F18" s="26">
        <f>'[1]R W'!H24</f>
        <v>2940.92</v>
      </c>
      <c r="G18" s="27"/>
    </row>
    <row r="19" spans="1:7">
      <c r="A19" s="24" t="s">
        <v>24</v>
      </c>
      <c r="B19" s="11"/>
      <c r="C19" s="11"/>
      <c r="D19" s="11">
        <v>4430</v>
      </c>
      <c r="E19" s="26">
        <v>0</v>
      </c>
      <c r="F19" s="26">
        <f>'[1]R W'!H25</f>
        <v>389003.43</v>
      </c>
      <c r="G19" s="26">
        <v>0</v>
      </c>
    </row>
    <row r="20" spans="1:7" ht="15.05">
      <c r="A20" s="12" t="s">
        <v>25</v>
      </c>
      <c r="B20" s="14">
        <v>750</v>
      </c>
      <c r="C20" s="14"/>
      <c r="D20" s="14"/>
      <c r="E20" s="15">
        <f>E21+E34</f>
        <v>40777</v>
      </c>
      <c r="F20" s="15">
        <f>F21+F34</f>
        <v>40777</v>
      </c>
      <c r="G20" s="15">
        <f>G21</f>
        <v>150</v>
      </c>
    </row>
    <row r="21" spans="1:7" ht="13.1">
      <c r="A21" s="16" t="s">
        <v>26</v>
      </c>
      <c r="B21" s="17"/>
      <c r="C21" s="17">
        <v>75011</v>
      </c>
      <c r="D21" s="17"/>
      <c r="E21" s="19">
        <f>SUM(E22:E24)</f>
        <v>40777</v>
      </c>
      <c r="F21" s="19">
        <f>SUM(F25:F33)</f>
        <v>40777</v>
      </c>
      <c r="G21" s="19">
        <f>G23</f>
        <v>150</v>
      </c>
    </row>
    <row r="22" spans="1:7" s="29" customFormat="1" ht="45.2">
      <c r="A22" s="20" t="s">
        <v>19</v>
      </c>
      <c r="B22" s="21"/>
      <c r="C22" s="21"/>
      <c r="D22" s="21">
        <v>2010</v>
      </c>
      <c r="E22" s="28">
        <f>'[1]D UG'!H64</f>
        <v>39988</v>
      </c>
      <c r="F22" s="28"/>
      <c r="G22" s="28"/>
    </row>
    <row r="23" spans="1:7" ht="20.95">
      <c r="A23" s="30" t="s">
        <v>27</v>
      </c>
      <c r="B23" s="31"/>
      <c r="C23" s="32"/>
      <c r="D23" s="32">
        <v>2350</v>
      </c>
      <c r="E23" s="33">
        <v>0</v>
      </c>
      <c r="F23" s="33">
        <v>0</v>
      </c>
      <c r="G23" s="34">
        <v>150</v>
      </c>
    </row>
    <row r="24" spans="1:7" s="29" customFormat="1" ht="20.95">
      <c r="A24" s="35" t="s">
        <v>28</v>
      </c>
      <c r="B24" s="36"/>
      <c r="C24" s="36"/>
      <c r="D24" s="37">
        <v>2700</v>
      </c>
      <c r="E24" s="38">
        <f>'[1]R D'!H63</f>
        <v>789</v>
      </c>
      <c r="F24" s="39"/>
      <c r="G24" s="38"/>
    </row>
    <row r="25" spans="1:7" ht="12.45">
      <c r="A25" s="24" t="s">
        <v>20</v>
      </c>
      <c r="B25" s="11"/>
      <c r="C25" s="11"/>
      <c r="D25" s="11">
        <v>4010</v>
      </c>
      <c r="E25" s="25">
        <v>0</v>
      </c>
      <c r="F25" s="26">
        <f>'[1]W UG'!H116</f>
        <v>31075.280000000002</v>
      </c>
      <c r="G25" s="27">
        <v>0</v>
      </c>
    </row>
    <row r="26" spans="1:7" ht="12.45" hidden="1">
      <c r="A26" s="40" t="s">
        <v>29</v>
      </c>
      <c r="B26" s="11"/>
      <c r="C26" s="11"/>
      <c r="D26" s="11">
        <v>4040</v>
      </c>
      <c r="E26" s="25">
        <v>0</v>
      </c>
      <c r="F26" s="26"/>
      <c r="G26" s="27">
        <v>0</v>
      </c>
    </row>
    <row r="27" spans="1:7">
      <c r="A27" s="24" t="s">
        <v>21</v>
      </c>
      <c r="B27" s="11"/>
      <c r="C27" s="11"/>
      <c r="D27" s="11">
        <v>4110</v>
      </c>
      <c r="E27" s="26">
        <v>0</v>
      </c>
      <c r="F27" s="26">
        <f>'[1]W UG'!H118</f>
        <v>5341.8600000000006</v>
      </c>
      <c r="G27" s="27">
        <v>0</v>
      </c>
    </row>
    <row r="28" spans="1:7">
      <c r="A28" s="24" t="s">
        <v>22</v>
      </c>
      <c r="B28" s="11"/>
      <c r="C28" s="11"/>
      <c r="D28" s="11">
        <v>4120</v>
      </c>
      <c r="E28" s="26">
        <v>0</v>
      </c>
      <c r="F28" s="26">
        <f>'[1]W UG'!H119</f>
        <v>761.34999999999991</v>
      </c>
      <c r="G28" s="27">
        <v>0</v>
      </c>
    </row>
    <row r="29" spans="1:7">
      <c r="A29" s="24" t="s">
        <v>30</v>
      </c>
      <c r="B29" s="11"/>
      <c r="C29" s="11"/>
      <c r="D29" s="11">
        <v>4210</v>
      </c>
      <c r="E29" s="26">
        <v>0</v>
      </c>
      <c r="F29" s="26"/>
      <c r="G29" s="27">
        <v>0</v>
      </c>
    </row>
    <row r="30" spans="1:7">
      <c r="A30" s="24" t="s">
        <v>23</v>
      </c>
      <c r="B30" s="11"/>
      <c r="C30" s="11"/>
      <c r="D30" s="11">
        <v>4300</v>
      </c>
      <c r="E30" s="26"/>
      <c r="F30" s="26">
        <f>'[1]W UG'!H121</f>
        <v>516</v>
      </c>
      <c r="G30" s="27"/>
    </row>
    <row r="31" spans="1:7">
      <c r="A31" s="41" t="s">
        <v>31</v>
      </c>
      <c r="B31" s="11"/>
      <c r="C31" s="11"/>
      <c r="D31" s="11">
        <v>4440</v>
      </c>
      <c r="E31" s="26"/>
      <c r="F31" s="26">
        <v>1662.97</v>
      </c>
      <c r="G31" s="27">
        <v>0</v>
      </c>
    </row>
    <row r="32" spans="1:7" ht="12.45">
      <c r="A32" s="42" t="s">
        <v>32</v>
      </c>
      <c r="B32" s="11"/>
      <c r="C32" s="11"/>
      <c r="D32" s="11">
        <v>4700</v>
      </c>
      <c r="E32" s="26"/>
      <c r="F32" s="26">
        <v>1000</v>
      </c>
      <c r="G32" s="27"/>
    </row>
    <row r="33" spans="1:7" ht="12.45">
      <c r="A33" s="42" t="s">
        <v>33</v>
      </c>
      <c r="B33" s="11"/>
      <c r="C33" s="11"/>
      <c r="D33" s="11">
        <v>4710</v>
      </c>
      <c r="E33" s="26"/>
      <c r="F33" s="26">
        <f>'[1]W UG'!H124</f>
        <v>419.53999999999996</v>
      </c>
      <c r="G33" s="27"/>
    </row>
    <row r="34" spans="1:7" ht="13.1" hidden="1">
      <c r="A34" s="16" t="s">
        <v>34</v>
      </c>
      <c r="B34" s="17"/>
      <c r="C34" s="17">
        <v>75056</v>
      </c>
      <c r="D34" s="17"/>
      <c r="E34" s="19">
        <f>'[2]R D'!H65</f>
        <v>0</v>
      </c>
      <c r="F34" s="19">
        <f>SUM(F36:F43)</f>
        <v>0</v>
      </c>
      <c r="G34" s="19">
        <f>SUM(G36:G43)</f>
        <v>0</v>
      </c>
    </row>
    <row r="35" spans="1:7" s="29" customFormat="1" ht="45.2" hidden="1">
      <c r="A35" s="20" t="s">
        <v>19</v>
      </c>
      <c r="B35" s="21"/>
      <c r="C35" s="21"/>
      <c r="D35" s="21">
        <v>2010</v>
      </c>
      <c r="E35" s="28"/>
      <c r="F35" s="28"/>
      <c r="G35" s="43"/>
    </row>
    <row r="36" spans="1:7" ht="13.1" hidden="1">
      <c r="A36" s="41" t="s">
        <v>35</v>
      </c>
      <c r="B36" s="11"/>
      <c r="C36" s="11"/>
      <c r="D36" s="44">
        <v>3020</v>
      </c>
      <c r="E36" s="25">
        <v>0</v>
      </c>
      <c r="F36" s="45">
        <f>'[2]W UG'!H153</f>
        <v>0</v>
      </c>
      <c r="G36" s="27">
        <v>0</v>
      </c>
    </row>
    <row r="37" spans="1:7" ht="13.1" hidden="1">
      <c r="A37" s="46" t="s">
        <v>36</v>
      </c>
      <c r="B37" s="11"/>
      <c r="C37" s="11"/>
      <c r="D37" s="44">
        <v>3040</v>
      </c>
      <c r="E37" s="25">
        <v>0</v>
      </c>
      <c r="F37" s="45">
        <v>0</v>
      </c>
      <c r="G37" s="27">
        <v>0</v>
      </c>
    </row>
    <row r="38" spans="1:7" ht="13.1" hidden="1">
      <c r="A38" s="41" t="s">
        <v>21</v>
      </c>
      <c r="B38" s="11"/>
      <c r="C38" s="11"/>
      <c r="D38" s="44">
        <v>4110</v>
      </c>
      <c r="E38" s="26">
        <v>0</v>
      </c>
      <c r="F38" s="45">
        <v>0</v>
      </c>
      <c r="G38" s="27">
        <v>0</v>
      </c>
    </row>
    <row r="39" spans="1:7" ht="13.1" hidden="1">
      <c r="A39" s="24" t="s">
        <v>22</v>
      </c>
      <c r="B39" s="11"/>
      <c r="C39" s="11"/>
      <c r="D39" s="44">
        <v>4120</v>
      </c>
      <c r="E39" s="26">
        <v>0</v>
      </c>
      <c r="F39" s="45">
        <v>0</v>
      </c>
      <c r="G39" s="27">
        <v>0</v>
      </c>
    </row>
    <row r="40" spans="1:7" ht="13.1" hidden="1">
      <c r="A40" s="46" t="s">
        <v>37</v>
      </c>
      <c r="B40" s="11"/>
      <c r="C40" s="11"/>
      <c r="D40" s="44">
        <v>4170</v>
      </c>
      <c r="E40" s="26">
        <v>0</v>
      </c>
      <c r="F40" s="45">
        <v>0</v>
      </c>
      <c r="G40" s="27">
        <v>0</v>
      </c>
    </row>
    <row r="41" spans="1:7" hidden="1">
      <c r="A41" s="41" t="s">
        <v>30</v>
      </c>
      <c r="B41" s="11"/>
      <c r="C41" s="11"/>
      <c r="D41" s="44">
        <v>4210</v>
      </c>
      <c r="E41" s="26"/>
      <c r="F41" s="47">
        <f>'[2]W UG'!H158</f>
        <v>0</v>
      </c>
      <c r="G41" s="27">
        <v>0</v>
      </c>
    </row>
    <row r="42" spans="1:7" hidden="1">
      <c r="A42" s="46" t="s">
        <v>38</v>
      </c>
      <c r="B42" s="11"/>
      <c r="C42" s="11"/>
      <c r="D42" s="11">
        <v>4360</v>
      </c>
      <c r="E42" s="26">
        <v>0</v>
      </c>
      <c r="F42" s="26"/>
      <c r="G42" s="26">
        <v>0</v>
      </c>
    </row>
    <row r="43" spans="1:7" ht="13.1" hidden="1">
      <c r="A43" s="41" t="s">
        <v>39</v>
      </c>
      <c r="B43" s="11"/>
      <c r="C43" s="11"/>
      <c r="D43" s="44">
        <v>4410</v>
      </c>
      <c r="E43" s="26"/>
      <c r="F43" s="45">
        <v>0</v>
      </c>
      <c r="G43" s="27"/>
    </row>
    <row r="44" spans="1:7" ht="26.2">
      <c r="A44" s="48" t="s">
        <v>40</v>
      </c>
      <c r="B44" s="49">
        <v>751</v>
      </c>
      <c r="C44" s="49"/>
      <c r="D44" s="49"/>
      <c r="E44" s="50">
        <f>E45+E51+E59</f>
        <v>778</v>
      </c>
      <c r="F44" s="50">
        <f>F45+F51+F59</f>
        <v>777.99999999999989</v>
      </c>
      <c r="G44" s="50">
        <f>G45+G51</f>
        <v>0</v>
      </c>
    </row>
    <row r="45" spans="1:7" ht="13.1">
      <c r="A45" s="51" t="s">
        <v>41</v>
      </c>
      <c r="B45" s="52"/>
      <c r="C45" s="52">
        <v>75101</v>
      </c>
      <c r="D45" s="52"/>
      <c r="E45" s="53">
        <f>'[1]D UG'!H91</f>
        <v>778</v>
      </c>
      <c r="F45" s="53">
        <f>SUM(F47:F50)</f>
        <v>777.99999999999989</v>
      </c>
      <c r="G45" s="53">
        <f>SUM(G47:G50)</f>
        <v>0</v>
      </c>
    </row>
    <row r="46" spans="1:7" s="29" customFormat="1" ht="45.2">
      <c r="A46" s="20" t="s">
        <v>19</v>
      </c>
      <c r="B46" s="32"/>
      <c r="C46" s="32"/>
      <c r="D46" s="32">
        <v>2010</v>
      </c>
      <c r="E46" s="34">
        <f>E45</f>
        <v>778</v>
      </c>
      <c r="F46" s="34"/>
      <c r="G46" s="34"/>
    </row>
    <row r="47" spans="1:7">
      <c r="A47" s="24" t="s">
        <v>20</v>
      </c>
      <c r="B47" s="11"/>
      <c r="C47" s="11"/>
      <c r="D47" s="11">
        <v>4010</v>
      </c>
      <c r="E47" s="26">
        <v>0</v>
      </c>
      <c r="F47" s="47">
        <f>'[1]W UG'!H192</f>
        <v>650.29</v>
      </c>
      <c r="G47" s="26">
        <v>0</v>
      </c>
    </row>
    <row r="48" spans="1:7">
      <c r="A48" s="24" t="s">
        <v>21</v>
      </c>
      <c r="B48" s="11"/>
      <c r="C48" s="11"/>
      <c r="D48" s="11">
        <v>4110</v>
      </c>
      <c r="E48" s="26">
        <v>0</v>
      </c>
      <c r="F48" s="47">
        <f>'[1]W UG'!H193</f>
        <v>111.78</v>
      </c>
      <c r="G48" s="26">
        <v>0</v>
      </c>
    </row>
    <row r="49" spans="1:7">
      <c r="A49" s="24" t="s">
        <v>22</v>
      </c>
      <c r="B49" s="11"/>
      <c r="C49" s="11"/>
      <c r="D49" s="11">
        <v>4120</v>
      </c>
      <c r="E49" s="26">
        <v>0</v>
      </c>
      <c r="F49" s="47">
        <f>'[1]W UG'!H194</f>
        <v>15.93</v>
      </c>
      <c r="G49" s="26">
        <v>0</v>
      </c>
    </row>
    <row r="50" spans="1:7" hidden="1">
      <c r="A50" s="24" t="s">
        <v>30</v>
      </c>
      <c r="B50" s="11"/>
      <c r="C50" s="11"/>
      <c r="D50" s="11">
        <v>4210</v>
      </c>
      <c r="E50" s="26">
        <v>0</v>
      </c>
      <c r="F50" s="47">
        <f>'[2]W UG'!E182</f>
        <v>0</v>
      </c>
      <c r="G50" s="26">
        <v>0</v>
      </c>
    </row>
    <row r="51" spans="1:7" ht="13.1" hidden="1">
      <c r="A51" s="54" t="s">
        <v>42</v>
      </c>
      <c r="B51" s="52"/>
      <c r="C51" s="52">
        <v>75107</v>
      </c>
      <c r="D51" s="52"/>
      <c r="E51" s="53">
        <v>0</v>
      </c>
      <c r="F51" s="53">
        <f>SUM(F53:F58)</f>
        <v>0</v>
      </c>
      <c r="G51" s="53">
        <f>SUM(G53:G58)</f>
        <v>0</v>
      </c>
    </row>
    <row r="52" spans="1:7" s="29" customFormat="1" ht="45.2" hidden="1">
      <c r="A52" s="20" t="s">
        <v>19</v>
      </c>
      <c r="B52" s="32"/>
      <c r="C52" s="32"/>
      <c r="D52" s="32">
        <v>2010</v>
      </c>
      <c r="E52" s="34"/>
      <c r="F52" s="34"/>
      <c r="G52" s="34"/>
    </row>
    <row r="53" spans="1:7" ht="12.45" hidden="1">
      <c r="A53" s="24" t="s">
        <v>43</v>
      </c>
      <c r="B53" s="11"/>
      <c r="C53" s="11"/>
      <c r="D53" s="11">
        <v>3030</v>
      </c>
      <c r="E53" s="26"/>
      <c r="F53" s="55">
        <v>0</v>
      </c>
      <c r="G53" s="26">
        <v>0</v>
      </c>
    </row>
    <row r="54" spans="1:7" ht="12.45" hidden="1">
      <c r="A54" s="24" t="s">
        <v>21</v>
      </c>
      <c r="B54" s="11"/>
      <c r="C54" s="11"/>
      <c r="D54" s="11">
        <v>4110</v>
      </c>
      <c r="E54" s="26"/>
      <c r="F54" s="55">
        <v>0</v>
      </c>
      <c r="G54" s="26">
        <v>0</v>
      </c>
    </row>
    <row r="55" spans="1:7" ht="12.45" hidden="1">
      <c r="A55" s="24" t="s">
        <v>22</v>
      </c>
      <c r="B55" s="11"/>
      <c r="C55" s="11"/>
      <c r="D55" s="11">
        <v>4120</v>
      </c>
      <c r="E55" s="26"/>
      <c r="F55" s="55">
        <v>0</v>
      </c>
      <c r="G55" s="26">
        <v>0</v>
      </c>
    </row>
    <row r="56" spans="1:7" ht="12.45" hidden="1">
      <c r="A56" s="24" t="s">
        <v>37</v>
      </c>
      <c r="B56" s="11"/>
      <c r="C56" s="11"/>
      <c r="D56" s="11">
        <v>4170</v>
      </c>
      <c r="E56" s="26"/>
      <c r="F56" s="55">
        <v>0</v>
      </c>
      <c r="G56" s="26">
        <v>0</v>
      </c>
    </row>
    <row r="57" spans="1:7" ht="12.45" hidden="1">
      <c r="A57" s="24" t="s">
        <v>30</v>
      </c>
      <c r="B57" s="11"/>
      <c r="C57" s="11"/>
      <c r="D57" s="11">
        <v>4210</v>
      </c>
      <c r="E57" s="26"/>
      <c r="F57" s="55">
        <v>0</v>
      </c>
      <c r="G57" s="26">
        <v>0</v>
      </c>
    </row>
    <row r="58" spans="1:7" ht="12.45" hidden="1">
      <c r="A58" s="24" t="s">
        <v>23</v>
      </c>
      <c r="B58" s="11"/>
      <c r="C58" s="11"/>
      <c r="D58" s="11">
        <v>4300</v>
      </c>
      <c r="E58" s="26"/>
      <c r="F58" s="55">
        <v>0</v>
      </c>
      <c r="G58" s="26">
        <v>0</v>
      </c>
    </row>
    <row r="59" spans="1:7" ht="39.299999999999997" hidden="1">
      <c r="A59" s="54" t="s">
        <v>44</v>
      </c>
      <c r="B59" s="52"/>
      <c r="C59" s="52">
        <v>75109</v>
      </c>
      <c r="D59" s="52"/>
      <c r="E59" s="53">
        <v>0</v>
      </c>
      <c r="F59" s="53">
        <f>SUM(F61:F66)</f>
        <v>0</v>
      </c>
      <c r="G59" s="53">
        <f>SUM(G61:G66)</f>
        <v>0</v>
      </c>
    </row>
    <row r="60" spans="1:7" s="29" customFormat="1" ht="45.2" hidden="1">
      <c r="A60" s="20" t="s">
        <v>19</v>
      </c>
      <c r="B60" s="32"/>
      <c r="C60" s="32"/>
      <c r="D60" s="32">
        <v>2010</v>
      </c>
      <c r="E60" s="34"/>
      <c r="F60" s="34"/>
      <c r="G60" s="34"/>
    </row>
    <row r="61" spans="1:7" ht="12.45" hidden="1">
      <c r="A61" s="24" t="s">
        <v>43</v>
      </c>
      <c r="B61" s="11"/>
      <c r="C61" s="11"/>
      <c r="D61" s="11">
        <v>3030</v>
      </c>
      <c r="E61" s="26"/>
      <c r="F61" s="55">
        <v>0</v>
      </c>
      <c r="G61" s="26">
        <v>0</v>
      </c>
    </row>
    <row r="62" spans="1:7" ht="12.45" hidden="1">
      <c r="A62" s="24" t="s">
        <v>21</v>
      </c>
      <c r="B62" s="11"/>
      <c r="C62" s="11"/>
      <c r="D62" s="11">
        <v>4110</v>
      </c>
      <c r="E62" s="26"/>
      <c r="F62" s="55">
        <v>0</v>
      </c>
      <c r="G62" s="26">
        <v>0</v>
      </c>
    </row>
    <row r="63" spans="1:7" ht="12.45" hidden="1">
      <c r="A63" s="24" t="s">
        <v>22</v>
      </c>
      <c r="B63" s="11"/>
      <c r="C63" s="11"/>
      <c r="D63" s="11">
        <v>4120</v>
      </c>
      <c r="E63" s="26"/>
      <c r="F63" s="55">
        <v>0</v>
      </c>
      <c r="G63" s="26">
        <v>0</v>
      </c>
    </row>
    <row r="64" spans="1:7" ht="12.45" hidden="1">
      <c r="A64" s="24" t="s">
        <v>37</v>
      </c>
      <c r="B64" s="11"/>
      <c r="C64" s="11"/>
      <c r="D64" s="11">
        <v>4170</v>
      </c>
      <c r="E64" s="26"/>
      <c r="F64" s="55">
        <v>0</v>
      </c>
      <c r="G64" s="26">
        <v>0</v>
      </c>
    </row>
    <row r="65" spans="1:7" ht="12.45" hidden="1">
      <c r="A65" s="24" t="s">
        <v>30</v>
      </c>
      <c r="B65" s="11"/>
      <c r="C65" s="11"/>
      <c r="D65" s="11">
        <v>4210</v>
      </c>
      <c r="E65" s="26"/>
      <c r="F65" s="55">
        <v>0</v>
      </c>
      <c r="G65" s="26">
        <v>0</v>
      </c>
    </row>
    <row r="66" spans="1:7" ht="12.45" hidden="1">
      <c r="A66" s="24" t="s">
        <v>23</v>
      </c>
      <c r="B66" s="11"/>
      <c r="C66" s="11"/>
      <c r="D66" s="11">
        <v>4300</v>
      </c>
      <c r="E66" s="26"/>
      <c r="F66" s="55">
        <v>0</v>
      </c>
      <c r="G66" s="26">
        <v>0</v>
      </c>
    </row>
    <row r="67" spans="1:7" ht="15.05">
      <c r="A67" s="56" t="s">
        <v>45</v>
      </c>
      <c r="B67" s="57">
        <v>752</v>
      </c>
      <c r="C67" s="11"/>
      <c r="D67" s="11"/>
      <c r="E67" s="58">
        <f>E68</f>
        <v>909.31</v>
      </c>
      <c r="F67" s="58">
        <f>F68</f>
        <v>909.31</v>
      </c>
      <c r="G67" s="26"/>
    </row>
    <row r="68" spans="1:7" ht="13.1">
      <c r="A68" s="59" t="s">
        <v>46</v>
      </c>
      <c r="B68" s="60"/>
      <c r="C68" s="60">
        <v>75212</v>
      </c>
      <c r="D68" s="60"/>
      <c r="E68" s="61">
        <f>E69</f>
        <v>909.31</v>
      </c>
      <c r="F68" s="62">
        <f>SUM(F70:F75)</f>
        <v>909.31</v>
      </c>
      <c r="G68" s="61"/>
    </row>
    <row r="69" spans="1:7" s="29" customFormat="1" ht="45.2">
      <c r="A69" s="20" t="s">
        <v>19</v>
      </c>
      <c r="B69" s="63"/>
      <c r="C69" s="63"/>
      <c r="D69" s="63">
        <v>2010</v>
      </c>
      <c r="E69" s="64">
        <f>'[1]R D'!H102</f>
        <v>909.31</v>
      </c>
      <c r="F69" s="65"/>
      <c r="G69" s="64"/>
    </row>
    <row r="70" spans="1:7" hidden="1">
      <c r="A70" s="24" t="s">
        <v>20</v>
      </c>
      <c r="B70" s="11"/>
      <c r="C70" s="11"/>
      <c r="D70" s="11">
        <v>4010</v>
      </c>
      <c r="E70" s="26">
        <v>0</v>
      </c>
      <c r="F70" s="47"/>
      <c r="G70" s="26">
        <v>0</v>
      </c>
    </row>
    <row r="71" spans="1:7" hidden="1">
      <c r="A71" s="24" t="s">
        <v>21</v>
      </c>
      <c r="B71" s="11"/>
      <c r="C71" s="11"/>
      <c r="D71" s="11">
        <v>4110</v>
      </c>
      <c r="E71" s="26">
        <v>0</v>
      </c>
      <c r="F71" s="47"/>
      <c r="G71" s="26">
        <v>0</v>
      </c>
    </row>
    <row r="72" spans="1:7" hidden="1">
      <c r="A72" s="24" t="s">
        <v>22</v>
      </c>
      <c r="B72" s="11"/>
      <c r="C72" s="11"/>
      <c r="D72" s="11">
        <v>4120</v>
      </c>
      <c r="E72" s="26">
        <v>0</v>
      </c>
      <c r="F72" s="47"/>
      <c r="G72" s="26">
        <v>0</v>
      </c>
    </row>
    <row r="73" spans="1:7">
      <c r="A73" s="24" t="s">
        <v>30</v>
      </c>
      <c r="B73" s="11"/>
      <c r="C73" s="11"/>
      <c r="D73" s="11">
        <v>4210</v>
      </c>
      <c r="E73" s="26">
        <v>0</v>
      </c>
      <c r="F73" s="26">
        <f>'[1]R W'!H243</f>
        <v>379.76</v>
      </c>
      <c r="G73" s="27">
        <v>0</v>
      </c>
    </row>
    <row r="74" spans="1:7">
      <c r="A74" s="24" t="s">
        <v>23</v>
      </c>
      <c r="B74" s="11"/>
      <c r="C74" s="11"/>
      <c r="D74" s="11">
        <v>4300</v>
      </c>
      <c r="E74" s="26"/>
      <c r="F74" s="26">
        <v>400</v>
      </c>
      <c r="G74" s="26"/>
    </row>
    <row r="75" spans="1:7" ht="15.05" customHeight="1">
      <c r="A75" s="46" t="s">
        <v>47</v>
      </c>
      <c r="B75" s="11"/>
      <c r="C75" s="11"/>
      <c r="D75" s="11">
        <v>4410</v>
      </c>
      <c r="E75" s="26">
        <v>0</v>
      </c>
      <c r="F75" s="26">
        <v>129.55000000000001</v>
      </c>
      <c r="G75" s="66"/>
    </row>
    <row r="76" spans="1:7" ht="30.15" hidden="1">
      <c r="A76" s="67" t="s">
        <v>48</v>
      </c>
      <c r="B76" s="49">
        <v>754</v>
      </c>
      <c r="C76" s="49"/>
      <c r="D76" s="49"/>
      <c r="E76" s="50">
        <f>E77</f>
        <v>0</v>
      </c>
      <c r="F76" s="50">
        <f>F77</f>
        <v>0</v>
      </c>
      <c r="G76" s="50">
        <f>G77</f>
        <v>0</v>
      </c>
    </row>
    <row r="77" spans="1:7" ht="15.05" hidden="1" customHeight="1">
      <c r="A77" s="68" t="s">
        <v>49</v>
      </c>
      <c r="B77" s="69"/>
      <c r="C77" s="70">
        <v>75414</v>
      </c>
      <c r="D77" s="52">
        <v>2010</v>
      </c>
      <c r="E77" s="53">
        <v>0</v>
      </c>
      <c r="F77" s="71">
        <f>SUM(F78:F81)</f>
        <v>0</v>
      </c>
      <c r="G77" s="53">
        <f>SUM(G81:G81)</f>
        <v>0</v>
      </c>
    </row>
    <row r="78" spans="1:7" ht="15.05" hidden="1" customHeight="1">
      <c r="A78" s="24" t="s">
        <v>43</v>
      </c>
      <c r="B78" s="11"/>
      <c r="C78" s="11"/>
      <c r="D78" s="11">
        <v>3030</v>
      </c>
      <c r="E78" s="26"/>
      <c r="F78" s="55">
        <v>0</v>
      </c>
      <c r="G78" s="26">
        <v>0</v>
      </c>
    </row>
    <row r="79" spans="1:7" ht="15.05" hidden="1" customHeight="1">
      <c r="A79" s="24" t="s">
        <v>37</v>
      </c>
      <c r="B79" s="11"/>
      <c r="C79" s="11"/>
      <c r="D79" s="11">
        <v>4170</v>
      </c>
      <c r="E79" s="26"/>
      <c r="F79" s="55">
        <v>0</v>
      </c>
      <c r="G79" s="26">
        <v>0</v>
      </c>
    </row>
    <row r="80" spans="1:7" ht="15.05" hidden="1" customHeight="1">
      <c r="A80" s="24" t="s">
        <v>30</v>
      </c>
      <c r="B80" s="11"/>
      <c r="C80" s="11"/>
      <c r="D80" s="11">
        <v>4210</v>
      </c>
      <c r="E80" s="26"/>
      <c r="F80" s="55">
        <v>0</v>
      </c>
      <c r="G80" s="26">
        <v>0</v>
      </c>
    </row>
    <row r="81" spans="1:7" ht="15.05" hidden="1" customHeight="1">
      <c r="A81" s="46" t="s">
        <v>47</v>
      </c>
      <c r="B81" s="11"/>
      <c r="C81" s="11"/>
      <c r="D81" s="11">
        <v>4410</v>
      </c>
      <c r="E81" s="26">
        <v>0</v>
      </c>
      <c r="F81" s="72">
        <v>0</v>
      </c>
      <c r="G81" s="66"/>
    </row>
    <row r="82" spans="1:7" ht="15.05" customHeight="1">
      <c r="A82" s="12" t="s">
        <v>50</v>
      </c>
      <c r="B82" s="13" t="s">
        <v>51</v>
      </c>
      <c r="C82" s="14"/>
      <c r="D82" s="14"/>
      <c r="E82" s="15">
        <f>E83+E86+E89+E92</f>
        <v>12416</v>
      </c>
      <c r="F82" s="15">
        <f>F83+F86+F89+F92</f>
        <v>12416</v>
      </c>
      <c r="G82" s="15">
        <f>G83+G86+G89+G92</f>
        <v>0</v>
      </c>
    </row>
    <row r="83" spans="1:7" ht="15.05" hidden="1" customHeight="1">
      <c r="A83" s="16" t="s">
        <v>52</v>
      </c>
      <c r="B83" s="17"/>
      <c r="C83" s="18" t="s">
        <v>53</v>
      </c>
      <c r="D83" s="17">
        <v>2010</v>
      </c>
      <c r="E83" s="19">
        <v>0</v>
      </c>
      <c r="F83" s="19">
        <f>SUM(F84)</f>
        <v>0</v>
      </c>
      <c r="G83" s="19">
        <f>SUM(G84:G84)</f>
        <v>0</v>
      </c>
    </row>
    <row r="84" spans="1:7" ht="15.05" hidden="1" customHeight="1">
      <c r="A84" s="73" t="s">
        <v>54</v>
      </c>
      <c r="B84" s="11"/>
      <c r="C84" s="11"/>
      <c r="D84" s="11">
        <v>2540</v>
      </c>
      <c r="E84" s="25">
        <v>0</v>
      </c>
      <c r="F84" s="26">
        <v>0</v>
      </c>
      <c r="G84" s="26">
        <v>0</v>
      </c>
    </row>
    <row r="85" spans="1:7" ht="15.05" hidden="1" customHeight="1">
      <c r="A85" s="24" t="s">
        <v>23</v>
      </c>
      <c r="B85" s="11"/>
      <c r="C85" s="11"/>
      <c r="D85" s="11">
        <v>4300</v>
      </c>
      <c r="E85" s="26"/>
      <c r="F85" s="55">
        <v>0</v>
      </c>
      <c r="G85" s="26">
        <v>0</v>
      </c>
    </row>
    <row r="86" spans="1:7" ht="15.05" hidden="1" customHeight="1">
      <c r="A86" s="16" t="s">
        <v>55</v>
      </c>
      <c r="B86" s="17"/>
      <c r="C86" s="18" t="s">
        <v>56</v>
      </c>
      <c r="D86" s="17">
        <v>2010</v>
      </c>
      <c r="E86" s="19">
        <v>0</v>
      </c>
      <c r="F86" s="19">
        <f>SUM(F87)</f>
        <v>0</v>
      </c>
      <c r="G86" s="19">
        <f>SUM(G87:G87)</f>
        <v>0</v>
      </c>
    </row>
    <row r="87" spans="1:7" ht="70.55" hidden="1" customHeight="1">
      <c r="A87" s="73" t="s">
        <v>54</v>
      </c>
      <c r="B87" s="11"/>
      <c r="C87" s="11"/>
      <c r="D87" s="11">
        <v>2540</v>
      </c>
      <c r="E87" s="25">
        <v>0</v>
      </c>
      <c r="F87" s="26">
        <v>0</v>
      </c>
      <c r="G87" s="26">
        <v>0</v>
      </c>
    </row>
    <row r="88" spans="1:7" ht="15.05" hidden="1" customHeight="1">
      <c r="A88" s="24" t="s">
        <v>23</v>
      </c>
      <c r="B88" s="11"/>
      <c r="C88" s="11"/>
      <c r="D88" s="11">
        <v>4300</v>
      </c>
      <c r="E88" s="26"/>
      <c r="F88" s="55">
        <v>0</v>
      </c>
      <c r="G88" s="26">
        <v>0</v>
      </c>
    </row>
    <row r="89" spans="1:7" ht="52.4" hidden="1">
      <c r="A89" s="74" t="s">
        <v>57</v>
      </c>
      <c r="B89" s="52"/>
      <c r="C89" s="52">
        <v>80150</v>
      </c>
      <c r="D89" s="52">
        <v>2010</v>
      </c>
      <c r="E89" s="53">
        <v>0</v>
      </c>
      <c r="F89" s="53">
        <f>SUM(F90)</f>
        <v>0</v>
      </c>
      <c r="G89" s="19">
        <f>SUM(G90:G90)</f>
        <v>0</v>
      </c>
    </row>
    <row r="90" spans="1:7" ht="15.05" hidden="1" customHeight="1">
      <c r="A90" s="73" t="s">
        <v>54</v>
      </c>
      <c r="B90" s="11"/>
      <c r="C90" s="11"/>
      <c r="D90" s="11">
        <v>2540</v>
      </c>
      <c r="E90" s="25">
        <v>0</v>
      </c>
      <c r="F90" s="26">
        <v>0</v>
      </c>
      <c r="G90" s="26">
        <v>0</v>
      </c>
    </row>
    <row r="91" spans="1:7" ht="55.5" hidden="1" customHeight="1">
      <c r="A91" s="24" t="s">
        <v>23</v>
      </c>
      <c r="B91" s="11"/>
      <c r="C91" s="11"/>
      <c r="D91" s="11">
        <v>4300</v>
      </c>
      <c r="E91" s="26"/>
      <c r="F91" s="55">
        <v>0</v>
      </c>
      <c r="G91" s="26">
        <v>0</v>
      </c>
    </row>
    <row r="92" spans="1:7" ht="27" customHeight="1">
      <c r="A92" s="74" t="s">
        <v>58</v>
      </c>
      <c r="B92" s="52"/>
      <c r="C92" s="52">
        <v>80153</v>
      </c>
      <c r="D92" s="52"/>
      <c r="E92" s="53">
        <f>E93</f>
        <v>12416</v>
      </c>
      <c r="F92" s="53">
        <f>SUM(F94:F96)</f>
        <v>12416</v>
      </c>
      <c r="G92" s="19">
        <f>SUM(G94:G94)</f>
        <v>0</v>
      </c>
    </row>
    <row r="93" spans="1:7" s="29" customFormat="1" ht="45.2">
      <c r="A93" s="20" t="s">
        <v>19</v>
      </c>
      <c r="B93" s="75"/>
      <c r="C93" s="76"/>
      <c r="D93" s="32">
        <v>2010</v>
      </c>
      <c r="E93" s="34">
        <f>'[1]R D'!H191</f>
        <v>12416</v>
      </c>
      <c r="F93" s="77"/>
      <c r="G93" s="78"/>
    </row>
    <row r="94" spans="1:7" ht="15.05" customHeight="1">
      <c r="A94" s="73" t="s">
        <v>54</v>
      </c>
      <c r="B94" s="11"/>
      <c r="C94" s="11"/>
      <c r="D94" s="11">
        <v>2540</v>
      </c>
      <c r="E94" s="25">
        <v>0</v>
      </c>
      <c r="F94" s="26">
        <f>'[1]R W'!H442</f>
        <v>4327.84</v>
      </c>
      <c r="G94" s="26">
        <v>0</v>
      </c>
    </row>
    <row r="95" spans="1:7" ht="15.05" customHeight="1">
      <c r="A95" s="73" t="s">
        <v>59</v>
      </c>
      <c r="B95" s="11"/>
      <c r="C95" s="11"/>
      <c r="D95" s="11">
        <v>4240</v>
      </c>
      <c r="E95" s="25"/>
      <c r="F95" s="26">
        <f>'[1]R W'!H443</f>
        <v>7964</v>
      </c>
      <c r="G95" s="26"/>
    </row>
    <row r="96" spans="1:7" ht="15.05" customHeight="1">
      <c r="A96" s="24" t="s">
        <v>23</v>
      </c>
      <c r="B96" s="11"/>
      <c r="C96" s="11"/>
      <c r="D96" s="11">
        <v>4300</v>
      </c>
      <c r="E96" s="26"/>
      <c r="F96" s="26">
        <f>'[1]R W'!H444</f>
        <v>124.16</v>
      </c>
      <c r="G96" s="26">
        <v>0</v>
      </c>
    </row>
    <row r="97" spans="1:7" ht="15.05">
      <c r="A97" s="67" t="str">
        <f>[3]T.5!A15</f>
        <v>OCHRONA ZDROWIA</v>
      </c>
      <c r="B97" s="49">
        <f>[3]T.5!B15</f>
        <v>851</v>
      </c>
      <c r="C97" s="49"/>
      <c r="D97" s="49"/>
      <c r="E97" s="50">
        <f>E98</f>
        <v>127</v>
      </c>
      <c r="F97" s="50">
        <f>F98</f>
        <v>127</v>
      </c>
      <c r="G97" s="50">
        <f>[3]T.5!G15</f>
        <v>0</v>
      </c>
    </row>
    <row r="98" spans="1:7" ht="13.1">
      <c r="A98" s="79" t="str">
        <f>[3]T.5!A16</f>
        <v>Pozostała działalność</v>
      </c>
      <c r="B98" s="69"/>
      <c r="C98" s="70">
        <f>[3]T.5!C16</f>
        <v>85195</v>
      </c>
      <c r="D98" s="52"/>
      <c r="E98" s="53">
        <f>E99</f>
        <v>127</v>
      </c>
      <c r="F98" s="71">
        <f>F100</f>
        <v>127</v>
      </c>
      <c r="G98" s="71">
        <f>[3]T.5!G16</f>
        <v>0</v>
      </c>
    </row>
    <row r="99" spans="1:7" s="29" customFormat="1" ht="45.2">
      <c r="A99" s="20" t="s">
        <v>19</v>
      </c>
      <c r="B99" s="75"/>
      <c r="C99" s="76"/>
      <c r="D99" s="32">
        <v>2010</v>
      </c>
      <c r="E99" s="34">
        <f>'[1]D UG'!H203</f>
        <v>127</v>
      </c>
      <c r="F99" s="77"/>
      <c r="G99" s="78"/>
    </row>
    <row r="100" spans="1:7">
      <c r="A100" s="24" t="str">
        <f>[3]T.5!A17</f>
        <v>Zakup usług pozostałych</v>
      </c>
      <c r="B100" s="11"/>
      <c r="C100" s="11"/>
      <c r="D100" s="11">
        <f>[3]T.5!D17</f>
        <v>4300</v>
      </c>
      <c r="E100" s="26">
        <f>[3]T.5!E17</f>
        <v>0</v>
      </c>
      <c r="F100" s="72">
        <f>'[1]W GOPS'!H16</f>
        <v>127</v>
      </c>
      <c r="G100" s="27">
        <f>[3]T.5!G17</f>
        <v>0</v>
      </c>
    </row>
    <row r="101" spans="1:7" ht="15.05">
      <c r="A101" s="80" t="str">
        <f>[3]T.5!A18</f>
        <v>OPIEKA SPOŁECZNA</v>
      </c>
      <c r="B101" s="14">
        <f>[3]T.5!B18</f>
        <v>852</v>
      </c>
      <c r="C101" s="14"/>
      <c r="D101" s="14"/>
      <c r="E101" s="15">
        <f>E109+E113+E131+E105+E124</f>
        <v>474478</v>
      </c>
      <c r="F101" s="15">
        <f>F109+F113+F131+F105+F124</f>
        <v>472022.00000000006</v>
      </c>
      <c r="G101" s="15">
        <f>G109+G113+G131+G105+G124</f>
        <v>0</v>
      </c>
    </row>
    <row r="102" spans="1:7" ht="26.2" hidden="1">
      <c r="A102" s="81" t="str">
        <f>[3]T.5!A19</f>
        <v>Składki na ubezpieczenia zdrowotne opłacane za osoby pobierające niektóre świadczenia z pomocy społecznej</v>
      </c>
      <c r="B102" s="52"/>
      <c r="C102" s="52">
        <f>[3]T.5!C19</f>
        <v>85213</v>
      </c>
      <c r="D102" s="52"/>
      <c r="E102" s="82">
        <f>[3]T.5!E19</f>
        <v>0</v>
      </c>
      <c r="F102" s="82">
        <f>[3]T.5!F19</f>
        <v>0</v>
      </c>
      <c r="G102" s="83">
        <f>[3]T.5!G19</f>
        <v>0</v>
      </c>
    </row>
    <row r="103" spans="1:7" s="29" customFormat="1" ht="45.2" hidden="1">
      <c r="A103" s="20" t="s">
        <v>19</v>
      </c>
      <c r="B103" s="32"/>
      <c r="C103" s="32"/>
      <c r="D103" s="32">
        <v>2010</v>
      </c>
      <c r="E103" s="84"/>
      <c r="F103" s="85"/>
      <c r="G103" s="33"/>
    </row>
    <row r="104" spans="1:7" ht="15.05" hidden="1">
      <c r="A104" s="24" t="str">
        <f>[3]T.5!A20</f>
        <v xml:space="preserve">Składki na ubezpieczenia zdrowotne  </v>
      </c>
      <c r="B104" s="11"/>
      <c r="C104" s="11"/>
      <c r="D104" s="11">
        <f>[3]T.5!D20</f>
        <v>4130</v>
      </c>
      <c r="E104" s="15">
        <f>[3]T.5!E20</f>
        <v>0</v>
      </c>
      <c r="F104" s="86">
        <f>[3]T.5!F20</f>
        <v>0</v>
      </c>
      <c r="G104" s="15">
        <f>[3]T.5!G20</f>
        <v>0</v>
      </c>
    </row>
    <row r="105" spans="1:7" ht="13.1">
      <c r="A105" s="87" t="str">
        <f>[3]T.5!A21</f>
        <v>Dodatki mieszkaniowe</v>
      </c>
      <c r="B105" s="17"/>
      <c r="C105" s="52">
        <f>[3]T.5!C21</f>
        <v>85215</v>
      </c>
      <c r="D105" s="52"/>
      <c r="E105" s="53">
        <f>SUM(E106:E108)</f>
        <v>624</v>
      </c>
      <c r="F105" s="53">
        <f>SUM(F106:F108)</f>
        <v>624</v>
      </c>
      <c r="G105" s="53">
        <f>[3]T.5!G21</f>
        <v>0</v>
      </c>
    </row>
    <row r="106" spans="1:7" s="29" customFormat="1" ht="45.2">
      <c r="A106" s="20" t="s">
        <v>19</v>
      </c>
      <c r="B106" s="21"/>
      <c r="C106" s="32"/>
      <c r="D106" s="32">
        <v>2010</v>
      </c>
      <c r="E106" s="34">
        <f>'[1]D UG'!H223</f>
        <v>624</v>
      </c>
      <c r="F106" s="34"/>
      <c r="G106" s="34"/>
    </row>
    <row r="107" spans="1:7">
      <c r="A107" s="24" t="str">
        <f>[3]T.5!A22</f>
        <v>Świadczenia społeczne</v>
      </c>
      <c r="B107" s="11"/>
      <c r="C107" s="11"/>
      <c r="D107" s="11">
        <f>[3]T.5!D22</f>
        <v>3110</v>
      </c>
      <c r="E107" s="26">
        <f>[3]T.5!E22</f>
        <v>0</v>
      </c>
      <c r="F107" s="26">
        <v>611.52</v>
      </c>
      <c r="G107" s="26">
        <f>[3]T.5!G22</f>
        <v>0</v>
      </c>
    </row>
    <row r="108" spans="1:7" ht="15.05">
      <c r="A108" s="24" t="str">
        <f>[3]T.5!A23</f>
        <v>Zakup usług pozostałych</v>
      </c>
      <c r="B108" s="11"/>
      <c r="C108" s="11"/>
      <c r="D108" s="11">
        <f>[3]T.5!D23</f>
        <v>4300</v>
      </c>
      <c r="E108" s="26">
        <f>[3]T.5!E23</f>
        <v>0</v>
      </c>
      <c r="F108" s="26">
        <f>E106-F107</f>
        <v>12.480000000000018</v>
      </c>
      <c r="G108" s="88">
        <f>[3]T.5!G23</f>
        <v>0</v>
      </c>
    </row>
    <row r="109" spans="1:7" ht="13.1">
      <c r="A109" s="87" t="str">
        <f>[3]T.5!A24</f>
        <v>Ośrodki pomocy społecznej</v>
      </c>
      <c r="B109" s="17"/>
      <c r="C109" s="52">
        <f>[3]T.5!C24</f>
        <v>85219</v>
      </c>
      <c r="D109" s="52"/>
      <c r="E109" s="53">
        <f>SUM(E110:E112)</f>
        <v>4609</v>
      </c>
      <c r="F109" s="53">
        <f>SUM(F111:F112)</f>
        <v>4609</v>
      </c>
      <c r="G109" s="53">
        <f>[3]T.5!G24</f>
        <v>0</v>
      </c>
    </row>
    <row r="110" spans="1:7" s="29" customFormat="1" ht="45.2">
      <c r="A110" s="20" t="s">
        <v>19</v>
      </c>
      <c r="B110" s="21"/>
      <c r="C110" s="32"/>
      <c r="D110" s="32">
        <v>2010</v>
      </c>
      <c r="E110" s="34">
        <f>'[1]R D'!H231</f>
        <v>4609</v>
      </c>
      <c r="F110" s="34"/>
      <c r="G110" s="34"/>
    </row>
    <row r="111" spans="1:7">
      <c r="A111" s="24" t="str">
        <f>[3]T.5!A25</f>
        <v>Świadczenia społeczne</v>
      </c>
      <c r="B111" s="11"/>
      <c r="C111" s="11"/>
      <c r="D111" s="11">
        <f>[3]T.5!D25</f>
        <v>3110</v>
      </c>
      <c r="E111" s="26">
        <f>[3]T.5!E25</f>
        <v>0</v>
      </c>
      <c r="F111" s="26">
        <f>'[1]W GOPS'!H103</f>
        <v>4539.87</v>
      </c>
      <c r="G111" s="26">
        <f>[3]T.5!G25</f>
        <v>0</v>
      </c>
    </row>
    <row r="112" spans="1:7" ht="15.05">
      <c r="A112" s="24" t="str">
        <f>[3]T.5!A26</f>
        <v>Zakup usług pozostałych</v>
      </c>
      <c r="B112" s="11"/>
      <c r="C112" s="11"/>
      <c r="D112" s="11">
        <f>[3]T.5!D26</f>
        <v>4300</v>
      </c>
      <c r="E112" s="26">
        <f>[3]T.5!E26</f>
        <v>0</v>
      </c>
      <c r="F112" s="26">
        <f>E110-F111</f>
        <v>69.130000000000109</v>
      </c>
      <c r="G112" s="66">
        <f>[3]T.5!G26</f>
        <v>0</v>
      </c>
    </row>
    <row r="113" spans="1:7" ht="15.75" customHeight="1">
      <c r="A113" s="89" t="str">
        <f>[3]T.5!A27</f>
        <v>Usługi opiekuńcze i specjalistyczne usługi opiekuńcze</v>
      </c>
      <c r="B113" s="52"/>
      <c r="C113" s="52">
        <f>[3]T.5!C27</f>
        <v>85228</v>
      </c>
      <c r="D113" s="52"/>
      <c r="E113" s="53">
        <f>E114</f>
        <v>45678</v>
      </c>
      <c r="F113" s="53">
        <f>SUM(F116:F123)</f>
        <v>45678</v>
      </c>
      <c r="G113" s="83">
        <f>G115</f>
        <v>0</v>
      </c>
    </row>
    <row r="114" spans="1:7" s="29" customFormat="1" ht="45.2">
      <c r="A114" s="20" t="s">
        <v>19</v>
      </c>
      <c r="B114" s="32"/>
      <c r="C114" s="32"/>
      <c r="D114" s="32">
        <v>2010</v>
      </c>
      <c r="E114" s="34">
        <f>'[1]D UG'!H231</f>
        <v>45678</v>
      </c>
      <c r="F114" s="34"/>
      <c r="G114" s="33"/>
    </row>
    <row r="115" spans="1:7" ht="20.95">
      <c r="A115" s="30" t="str">
        <f>[3]T.5!A28</f>
        <v>Dochody budżetu państwa związane z realizacją zadań zleconych jednostkom samorządu terytorialnego</v>
      </c>
      <c r="B115" s="32"/>
      <c r="C115" s="32"/>
      <c r="D115" s="32">
        <f>[3]T.5!D28</f>
        <v>2350</v>
      </c>
      <c r="E115" s="33">
        <f>[3]T.5!E28</f>
        <v>0</v>
      </c>
      <c r="F115" s="33">
        <f>[3]T.5!F28</f>
        <v>0</v>
      </c>
      <c r="G115" s="34">
        <v>0</v>
      </c>
    </row>
    <row r="116" spans="1:7" ht="15.75" customHeight="1">
      <c r="A116" s="46" t="str">
        <f>[3]T.5!A29</f>
        <v>Nagrody i wydatki osobowe nie zaliczane do wynagrodzeń</v>
      </c>
      <c r="B116" s="44"/>
      <c r="C116" s="44"/>
      <c r="D116" s="44">
        <f>[3]T.5!D29</f>
        <v>3020</v>
      </c>
      <c r="E116" s="26">
        <f>[3]T.5!E29</f>
        <v>0</v>
      </c>
      <c r="F116" s="26">
        <f>[3]T.5!F29</f>
        <v>0</v>
      </c>
      <c r="G116" s="26">
        <f>[3]T.5!G29</f>
        <v>0</v>
      </c>
    </row>
    <row r="117" spans="1:7">
      <c r="A117" s="24" t="str">
        <f>[3]T.5!A30</f>
        <v>Wynagrodzenia osobowe pracowników</v>
      </c>
      <c r="B117" s="11"/>
      <c r="C117" s="11"/>
      <c r="D117" s="11">
        <f>[3]T.5!D30</f>
        <v>4010</v>
      </c>
      <c r="E117" s="90">
        <f>[3]T.5!E30</f>
        <v>0</v>
      </c>
      <c r="F117" s="39">
        <v>36780.339999999997</v>
      </c>
      <c r="G117" s="90">
        <f>[3]T.5!G30</f>
        <v>0</v>
      </c>
    </row>
    <row r="118" spans="1:7" hidden="1">
      <c r="A118" s="40" t="str">
        <f>[3]T.5!A31</f>
        <v>Dodatkowe wynagrodzenie roczne</v>
      </c>
      <c r="B118" s="11"/>
      <c r="C118" s="11"/>
      <c r="D118" s="11">
        <f>[3]T.5!D31</f>
        <v>4040</v>
      </c>
      <c r="E118" s="26">
        <f>[3]T.5!E31</f>
        <v>0</v>
      </c>
      <c r="F118" s="39">
        <f>[3]T.5!F31</f>
        <v>0</v>
      </c>
      <c r="G118" s="90">
        <f>[3]T.5!G31</f>
        <v>0</v>
      </c>
    </row>
    <row r="119" spans="1:7">
      <c r="A119" s="24" t="str">
        <f>[3]T.5!A32</f>
        <v>Składki na ubezpieczenia społeczne</v>
      </c>
      <c r="B119" s="11"/>
      <c r="C119" s="11"/>
      <c r="D119" s="11">
        <f>[3]T.5!D32</f>
        <v>4110</v>
      </c>
      <c r="E119" s="26">
        <f>[3]T.5!E32</f>
        <v>0</v>
      </c>
      <c r="F119" s="39">
        <f>ROUND(F117*0.1722,2)</f>
        <v>6333.57</v>
      </c>
      <c r="G119" s="26">
        <f>[3]T.5!G32</f>
        <v>0</v>
      </c>
    </row>
    <row r="120" spans="1:7">
      <c r="A120" s="24" t="str">
        <f>[3]T.5!A33</f>
        <v>Składki na Fundusz Pracy oraz Fundusz Solidarnościowy</v>
      </c>
      <c r="B120" s="11"/>
      <c r="C120" s="11"/>
      <c r="D120" s="11">
        <f>[3]T.5!D33</f>
        <v>4120</v>
      </c>
      <c r="E120" s="26">
        <f>[3]T.5!E33</f>
        <v>0</v>
      </c>
      <c r="F120" s="39">
        <f>ROUND(F117*0.0245,2)</f>
        <v>901.12</v>
      </c>
      <c r="G120" s="26">
        <f>[3]T.5!G33</f>
        <v>0</v>
      </c>
    </row>
    <row r="121" spans="1:7" hidden="1">
      <c r="A121" s="41" t="str">
        <f>[3]T.5!A34</f>
        <v>Zakup materiałów i wyposażenia</v>
      </c>
      <c r="B121" s="11"/>
      <c r="C121" s="11"/>
      <c r="D121" s="11">
        <f>[3]T.5!D34</f>
        <v>4210</v>
      </c>
      <c r="E121" s="26">
        <f>[3]T.5!E34</f>
        <v>0</v>
      </c>
      <c r="F121" s="26">
        <f>[3]T.5!F34</f>
        <v>0</v>
      </c>
      <c r="G121" s="91">
        <f>[3]T.5!G34</f>
        <v>0</v>
      </c>
    </row>
    <row r="122" spans="1:7" ht="15.05" hidden="1">
      <c r="A122" s="46" t="str">
        <f>[3]T.5!A35</f>
        <v>Podróże słuzbowe krajowe</v>
      </c>
      <c r="B122" s="11"/>
      <c r="C122" s="11"/>
      <c r="D122" s="11">
        <f>[3]T.5!D35</f>
        <v>4410</v>
      </c>
      <c r="E122" s="26">
        <f>[3]T.5!E35</f>
        <v>0</v>
      </c>
      <c r="F122" s="26">
        <f>[3]T.5!F35</f>
        <v>0</v>
      </c>
      <c r="G122" s="66">
        <f>[3]T.5!G35</f>
        <v>0</v>
      </c>
    </row>
    <row r="123" spans="1:7" ht="15.05">
      <c r="A123" s="41" t="str">
        <f>[3]T.5!A36</f>
        <v>Odpisy na zakładowy fundusz świadczeń socjalnych</v>
      </c>
      <c r="B123" s="11"/>
      <c r="C123" s="11"/>
      <c r="D123" s="11">
        <f>[3]T.5!D36</f>
        <v>4440</v>
      </c>
      <c r="E123" s="92">
        <f>[3]T.5!E36</f>
        <v>0</v>
      </c>
      <c r="F123" s="26">
        <f>[3]T.5!F36</f>
        <v>1662.97</v>
      </c>
      <c r="G123" s="15">
        <f>[3]T.5!G36</f>
        <v>0</v>
      </c>
    </row>
    <row r="124" spans="1:7" ht="15.05">
      <c r="A124" s="93" t="s">
        <v>60</v>
      </c>
      <c r="B124" s="94"/>
      <c r="C124" s="94">
        <v>85231</v>
      </c>
      <c r="D124" s="94"/>
      <c r="E124" s="95">
        <f>E125</f>
        <v>92156</v>
      </c>
      <c r="F124" s="96">
        <f>SUM(F126:F130)</f>
        <v>92156</v>
      </c>
      <c r="G124" s="97"/>
    </row>
    <row r="125" spans="1:7" s="29" customFormat="1" ht="20.95">
      <c r="A125" s="35" t="s">
        <v>28</v>
      </c>
      <c r="B125" s="36"/>
      <c r="C125" s="36"/>
      <c r="D125" s="37">
        <v>2700</v>
      </c>
      <c r="E125" s="38">
        <f>'[1]R D'!H241</f>
        <v>92156</v>
      </c>
      <c r="F125" s="39"/>
      <c r="G125" s="38"/>
    </row>
    <row r="126" spans="1:7" ht="15.05">
      <c r="A126" s="41" t="s">
        <v>61</v>
      </c>
      <c r="B126" s="11"/>
      <c r="C126" s="11"/>
      <c r="D126" s="11">
        <v>3110</v>
      </c>
      <c r="E126" s="98"/>
      <c r="F126" s="26">
        <f>'[1]R W'!H551</f>
        <v>90588.24</v>
      </c>
      <c r="G126" s="99"/>
    </row>
    <row r="127" spans="1:7" ht="15.05">
      <c r="A127" s="41" t="s">
        <v>20</v>
      </c>
      <c r="B127" s="11"/>
      <c r="C127" s="11"/>
      <c r="D127" s="11">
        <v>4010</v>
      </c>
      <c r="E127" s="98"/>
      <c r="F127" s="26">
        <f>'[1]R W'!H552</f>
        <v>558.05999999999995</v>
      </c>
      <c r="G127" s="99"/>
    </row>
    <row r="128" spans="1:7" ht="15.05">
      <c r="A128" s="41" t="s">
        <v>21</v>
      </c>
      <c r="B128" s="11"/>
      <c r="C128" s="11"/>
      <c r="D128" s="11">
        <v>4110</v>
      </c>
      <c r="E128" s="98"/>
      <c r="F128" s="26">
        <f>'[1]R W'!H553</f>
        <v>96.03</v>
      </c>
      <c r="G128" s="99"/>
    </row>
    <row r="129" spans="1:7" ht="15.05">
      <c r="A129" s="41" t="s">
        <v>62</v>
      </c>
      <c r="B129" s="11"/>
      <c r="C129" s="11"/>
      <c r="D129" s="11">
        <v>4120</v>
      </c>
      <c r="E129" s="98"/>
      <c r="F129" s="26">
        <f>'[1]R W'!H554</f>
        <v>13.67</v>
      </c>
      <c r="G129" s="99"/>
    </row>
    <row r="130" spans="1:7" ht="15.05">
      <c r="A130" s="41" t="s">
        <v>30</v>
      </c>
      <c r="B130" s="44"/>
      <c r="C130" s="44"/>
      <c r="D130" s="44">
        <v>4210</v>
      </c>
      <c r="E130" s="98"/>
      <c r="F130" s="26">
        <f>'[1]R W'!H555</f>
        <v>900</v>
      </c>
      <c r="G130" s="99"/>
    </row>
    <row r="131" spans="1:7" ht="13.1">
      <c r="A131" s="81" t="str">
        <f>[3]T.5!A37</f>
        <v>Pozostała działalność</v>
      </c>
      <c r="B131" s="52"/>
      <c r="C131" s="52">
        <v>85295</v>
      </c>
      <c r="D131" s="52"/>
      <c r="E131" s="100">
        <f>SUM(E132:E138)</f>
        <v>331411</v>
      </c>
      <c r="F131" s="100">
        <f>SUM(F132:F138)</f>
        <v>328955.00000000006</v>
      </c>
      <c r="G131" s="100">
        <f>SUM(G132:G137)</f>
        <v>0</v>
      </c>
    </row>
    <row r="132" spans="1:7" s="29" customFormat="1" ht="45.2">
      <c r="A132" s="20" t="s">
        <v>19</v>
      </c>
      <c r="B132" s="32"/>
      <c r="C132" s="32"/>
      <c r="D132" s="32">
        <v>2010</v>
      </c>
      <c r="E132" s="34">
        <f>'[1]D UG'!H239</f>
        <v>331411</v>
      </c>
      <c r="F132" s="34"/>
      <c r="G132" s="33"/>
    </row>
    <row r="133" spans="1:7" ht="15.05">
      <c r="A133" s="24" t="str">
        <f>[3]T.5!A38</f>
        <v>Świadczenia społeczne</v>
      </c>
      <c r="B133" s="11"/>
      <c r="C133" s="11"/>
      <c r="D133" s="11">
        <f>[3]T.5!D38</f>
        <v>3110</v>
      </c>
      <c r="E133" s="15">
        <f>[3]T.5!E38</f>
        <v>0</v>
      </c>
      <c r="F133" s="86">
        <f>'[1]W GOPS'!H147</f>
        <v>324913.14</v>
      </c>
      <c r="G133" s="15">
        <f>[3]T.5!G38</f>
        <v>0</v>
      </c>
    </row>
    <row r="134" spans="1:7">
      <c r="A134" s="41" t="s">
        <v>20</v>
      </c>
      <c r="B134" s="11"/>
      <c r="C134" s="11"/>
      <c r="D134" s="11">
        <v>4010</v>
      </c>
      <c r="E134" s="90">
        <f>[3]T.5!E39</f>
        <v>0</v>
      </c>
      <c r="F134" s="39">
        <v>2876.13</v>
      </c>
      <c r="G134" s="90">
        <f>[3]T.5!G39</f>
        <v>0</v>
      </c>
    </row>
    <row r="135" spans="1:7">
      <c r="A135" s="24" t="str">
        <f>[3]T.5!A39</f>
        <v>Składki na ubezpieczenia społeczne</v>
      </c>
      <c r="B135" s="11"/>
      <c r="C135" s="11"/>
      <c r="D135" s="11">
        <f>[3]T.5!D39</f>
        <v>4110</v>
      </c>
      <c r="E135" s="26">
        <f>[3]T.5!E39</f>
        <v>0</v>
      </c>
      <c r="F135" s="26">
        <f>ROUND(F134*0.1722,2)</f>
        <v>495.27</v>
      </c>
      <c r="G135" s="26">
        <f>[3]T.5!G39</f>
        <v>0</v>
      </c>
    </row>
    <row r="136" spans="1:7">
      <c r="A136" s="24" t="str">
        <f>[3]T.5!A40</f>
        <v>Składki na Fundusz Pracy oraz Fundusz Solidarnościowy</v>
      </c>
      <c r="B136" s="11"/>
      <c r="C136" s="11"/>
      <c r="D136" s="11">
        <f>[3]T.5!D40</f>
        <v>4120</v>
      </c>
      <c r="E136" s="26">
        <f>[3]T.5!E40</f>
        <v>0</v>
      </c>
      <c r="F136" s="26">
        <f>ROUND(F134*0.0245,2)-0.01</f>
        <v>70.459999999999994</v>
      </c>
      <c r="G136" s="26">
        <f>[3]T.5!G40</f>
        <v>0</v>
      </c>
    </row>
    <row r="137" spans="1:7" ht="15.05" hidden="1">
      <c r="A137" s="41" t="str">
        <f>[3]T.5!A41</f>
        <v>Wynagrodzenia bezosobowe</v>
      </c>
      <c r="B137" s="44"/>
      <c r="C137" s="44"/>
      <c r="D137" s="44">
        <f>[3]T.5!D41</f>
        <v>4170</v>
      </c>
      <c r="E137" s="50">
        <f>[3]T.5!E41</f>
        <v>0</v>
      </c>
      <c r="F137" s="101">
        <f>[3]T.5!F41</f>
        <v>0</v>
      </c>
      <c r="G137" s="66">
        <f>[3]T.5!G41</f>
        <v>0</v>
      </c>
    </row>
    <row r="138" spans="1:7" ht="15.05">
      <c r="A138" s="41" t="s">
        <v>30</v>
      </c>
      <c r="B138" s="44"/>
      <c r="C138" s="44"/>
      <c r="D138" s="44">
        <v>4210</v>
      </c>
      <c r="E138" s="50"/>
      <c r="F138" s="101">
        <v>600</v>
      </c>
      <c r="G138" s="66"/>
    </row>
    <row r="139" spans="1:7" ht="15.05">
      <c r="A139" s="80" t="str">
        <f>[3]T.5!A42</f>
        <v>RODZINA</v>
      </c>
      <c r="B139" s="14">
        <f>[3]T.5!B42</f>
        <v>855</v>
      </c>
      <c r="C139" s="14"/>
      <c r="D139" s="14"/>
      <c r="E139" s="15">
        <f>E140+E152+E169+E183</f>
        <v>2845524</v>
      </c>
      <c r="F139" s="15">
        <f>F140+F152+F169+F183</f>
        <v>2845524</v>
      </c>
      <c r="G139" s="15">
        <f>[3]T.5!G42</f>
        <v>73207</v>
      </c>
    </row>
    <row r="140" spans="1:7" ht="15.05">
      <c r="A140" s="81" t="str">
        <f>[3]T.5!A43</f>
        <v>Świadczenie wychowawcze</v>
      </c>
      <c r="B140" s="52"/>
      <c r="C140" s="52">
        <f>[3]T.5!C43</f>
        <v>85501</v>
      </c>
      <c r="D140" s="52"/>
      <c r="E140" s="53">
        <f>[3]T.5!E43</f>
        <v>1158108</v>
      </c>
      <c r="F140" s="53">
        <f>SUM(F142:F147)</f>
        <v>1158108</v>
      </c>
      <c r="G140" s="83">
        <f>[3]T.5!G43</f>
        <v>0</v>
      </c>
    </row>
    <row r="141" spans="1:7" s="29" customFormat="1" ht="60.25">
      <c r="A141" s="20" t="s">
        <v>63</v>
      </c>
      <c r="B141" s="32"/>
      <c r="C141" s="32"/>
      <c r="D141" s="32">
        <v>2060</v>
      </c>
      <c r="E141" s="34">
        <f>E140</f>
        <v>1158108</v>
      </c>
      <c r="F141" s="34"/>
      <c r="G141" s="33"/>
    </row>
    <row r="142" spans="1:7">
      <c r="A142" s="46" t="str">
        <f>[3]T.5!A44</f>
        <v>Nagrody i wydatki osobowe nie zaliczane do wynagrodzeń</v>
      </c>
      <c r="B142" s="44"/>
      <c r="C142" s="44"/>
      <c r="D142" s="44">
        <f>[3]T.5!D44</f>
        <v>3020</v>
      </c>
      <c r="E142" s="26">
        <f>[3]T.5!E44</f>
        <v>0</v>
      </c>
      <c r="F142" s="26">
        <f>[3]T.5!F44</f>
        <v>0</v>
      </c>
      <c r="G142" s="26">
        <f>[3]T.5!G44</f>
        <v>0</v>
      </c>
    </row>
    <row r="143" spans="1:7">
      <c r="A143" s="24" t="str">
        <f>[3]T.5!A45</f>
        <v>Świadczenia społeczne</v>
      </c>
      <c r="B143" s="11"/>
      <c r="C143" s="11"/>
      <c r="D143" s="11">
        <f>[3]T.5!D45</f>
        <v>3110</v>
      </c>
      <c r="E143" s="26">
        <f>[3]T.5!E45</f>
        <v>0</v>
      </c>
      <c r="F143" s="26">
        <v>1154286.24</v>
      </c>
      <c r="G143" s="26">
        <f>[3]T.5!G45</f>
        <v>0</v>
      </c>
    </row>
    <row r="144" spans="1:7">
      <c r="A144" s="24" t="str">
        <f>[3]T.5!A46</f>
        <v>Wynagrodzenia osobowe pracowników</v>
      </c>
      <c r="B144" s="11"/>
      <c r="C144" s="11"/>
      <c r="D144" s="11">
        <f>[3]T.5!D46</f>
        <v>4010</v>
      </c>
      <c r="E144" s="26">
        <f>[3]T.5!E46</f>
        <v>0</v>
      </c>
      <c r="F144" s="26">
        <v>3193.58</v>
      </c>
      <c r="G144" s="26">
        <f>[3]T.5!G46</f>
        <v>0</v>
      </c>
    </row>
    <row r="145" spans="1:7">
      <c r="A145" s="40" t="str">
        <f>[3]T.5!A47</f>
        <v>Dodatkowe wynagrodzenie roczne</v>
      </c>
      <c r="B145" s="11"/>
      <c r="C145" s="11"/>
      <c r="D145" s="11">
        <f>[3]T.5!D47</f>
        <v>4040</v>
      </c>
      <c r="E145" s="26">
        <f>[3]T.5!E47</f>
        <v>0</v>
      </c>
      <c r="F145" s="26">
        <f>[3]T.5!F47</f>
        <v>0</v>
      </c>
      <c r="G145" s="26">
        <f>[3]T.5!G47</f>
        <v>0</v>
      </c>
    </row>
    <row r="146" spans="1:7">
      <c r="A146" s="24" t="str">
        <f>[3]T.5!A48</f>
        <v>Składki na ubezpieczenia społeczne</v>
      </c>
      <c r="B146" s="11"/>
      <c r="C146" s="11"/>
      <c r="D146" s="11">
        <f>[3]T.5!D48</f>
        <v>4110</v>
      </c>
      <c r="E146" s="26">
        <f>[3]T.5!E48</f>
        <v>0</v>
      </c>
      <c r="F146" s="26">
        <v>549.94000000000005</v>
      </c>
      <c r="G146" s="26">
        <f>[3]T.5!G48</f>
        <v>0</v>
      </c>
    </row>
    <row r="147" spans="1:7">
      <c r="A147" s="24" t="str">
        <f>[3]T.5!A49</f>
        <v>Składki na Fundusz Pracy oraz Fundusz Solidarnościowy</v>
      </c>
      <c r="B147" s="11"/>
      <c r="C147" s="11"/>
      <c r="D147" s="11">
        <f>[3]T.5!D49</f>
        <v>4120</v>
      </c>
      <c r="E147" s="26">
        <f>[3]T.5!E49</f>
        <v>0</v>
      </c>
      <c r="F147" s="26">
        <v>78.239999999999995</v>
      </c>
      <c r="G147" s="26">
        <f>[3]T.5!G49</f>
        <v>0</v>
      </c>
    </row>
    <row r="148" spans="1:7" hidden="1">
      <c r="A148" s="46" t="str">
        <f>[3]T.5!A50</f>
        <v>Podróże słuzbowe krajowe</v>
      </c>
      <c r="B148" s="11"/>
      <c r="C148" s="11"/>
      <c r="D148" s="11">
        <f>[3]T.5!D50</f>
        <v>4410</v>
      </c>
      <c r="E148" s="26">
        <f>[3]T.5!E50</f>
        <v>0</v>
      </c>
      <c r="F148" s="26">
        <f>[3]T.5!F50</f>
        <v>0</v>
      </c>
      <c r="G148" s="26">
        <f>[3]T.5!G50</f>
        <v>0</v>
      </c>
    </row>
    <row r="149" spans="1:7" hidden="1">
      <c r="A149" s="41" t="str">
        <f>[3]T.5!A51</f>
        <v>Odpisy na zakładowy fundusz świadczeń socjalnych</v>
      </c>
      <c r="B149" s="11"/>
      <c r="C149" s="11"/>
      <c r="D149" s="11">
        <f>[3]T.5!D51</f>
        <v>4440</v>
      </c>
      <c r="E149" s="26">
        <f>[3]T.5!E51</f>
        <v>0</v>
      </c>
      <c r="F149" s="26">
        <f>[3]T.5!F51</f>
        <v>0</v>
      </c>
      <c r="G149" s="26">
        <f>[3]T.5!G51</f>
        <v>0</v>
      </c>
    </row>
    <row r="150" spans="1:7" ht="12.45" hidden="1">
      <c r="A150" s="42" t="str">
        <f>[3]T.5!A52</f>
        <v>Szkolenia pracowników niebędących członkami korpusu służby cywilnej</v>
      </c>
      <c r="B150" s="44"/>
      <c r="C150" s="44"/>
      <c r="D150" s="44">
        <f>[3]T.5!D52</f>
        <v>4700</v>
      </c>
      <c r="E150" s="26">
        <f>[3]T.5!E52</f>
        <v>0</v>
      </c>
      <c r="F150" s="26">
        <f>[3]T.5!F52</f>
        <v>0</v>
      </c>
      <c r="G150" s="26">
        <f>[3]T.5!G52</f>
        <v>0</v>
      </c>
    </row>
    <row r="151" spans="1:7" hidden="1">
      <c r="A151" s="46" t="str">
        <f>[3]T.5!A53</f>
        <v>Wpłaty na PPK finansowane przez podmiot zatrudniający</v>
      </c>
      <c r="B151" s="44"/>
      <c r="C151" s="44"/>
      <c r="D151" s="44">
        <f>[3]T.5!D53</f>
        <v>4710</v>
      </c>
      <c r="E151" s="26">
        <f>[3]T.5!E53</f>
        <v>0</v>
      </c>
      <c r="F151" s="26">
        <f>[3]T.5!F53</f>
        <v>0</v>
      </c>
      <c r="G151" s="26">
        <f>[3]T.5!G53</f>
        <v>0</v>
      </c>
    </row>
    <row r="152" spans="1:7" ht="44.2" customHeight="1">
      <c r="A152" s="102" t="str">
        <f>[3]T.5!A54</f>
        <v>Świadczenia rodzinne, świadczenia z funduszu alimentacyjnego oraz składki na ubezpieczenia emerytalne i rentowe z ubezpieczenia społecznego</v>
      </c>
      <c r="B152" s="52"/>
      <c r="C152" s="52">
        <f>[3]T.5!C54</f>
        <v>85502</v>
      </c>
      <c r="D152" s="52"/>
      <c r="E152" s="103">
        <f>E153+E155</f>
        <v>1652454</v>
      </c>
      <c r="F152" s="103">
        <f>SUM(F154:F168)</f>
        <v>1652454.0000000002</v>
      </c>
      <c r="G152" s="104">
        <f>[3]T.5!G54</f>
        <v>73207</v>
      </c>
    </row>
    <row r="153" spans="1:7" s="29" customFormat="1" ht="44.2" customHeight="1">
      <c r="A153" s="20" t="s">
        <v>19</v>
      </c>
      <c r="B153" s="32"/>
      <c r="C153" s="32"/>
      <c r="D153" s="32">
        <v>2010</v>
      </c>
      <c r="E153" s="105">
        <f>'[1]R D'!H273</f>
        <v>1647454</v>
      </c>
      <c r="F153" s="105"/>
      <c r="G153" s="106"/>
    </row>
    <row r="154" spans="1:7" ht="20.95">
      <c r="A154" s="30" t="str">
        <f>[3]T.5!A55</f>
        <v>Dochody budżetu państwa związane z realizacją zadań zleconych jednostkom samorządu terytorialnego</v>
      </c>
      <c r="B154" s="32"/>
      <c r="C154" s="32"/>
      <c r="D154" s="32">
        <f>[3]T.5!D55</f>
        <v>2350</v>
      </c>
      <c r="E154" s="39">
        <f>[3]T.5!E55</f>
        <v>0</v>
      </c>
      <c r="F154" s="33">
        <f>[3]T.5!F55</f>
        <v>0</v>
      </c>
      <c r="G154" s="34">
        <f>[3]T.5!G55</f>
        <v>73207</v>
      </c>
    </row>
    <row r="155" spans="1:7" ht="20.95">
      <c r="A155" s="35" t="s">
        <v>28</v>
      </c>
      <c r="B155" s="36"/>
      <c r="C155" s="36"/>
      <c r="D155" s="37">
        <v>2700</v>
      </c>
      <c r="E155" s="39">
        <f>'[1]R D'!H275</f>
        <v>5000</v>
      </c>
      <c r="F155" s="33"/>
      <c r="G155" s="34"/>
    </row>
    <row r="156" spans="1:7">
      <c r="A156" s="24" t="str">
        <f>[3]T.5!A56</f>
        <v>Świadczenia społeczne</v>
      </c>
      <c r="B156" s="11"/>
      <c r="C156" s="11"/>
      <c r="D156" s="11">
        <f>[3]T.5!D56</f>
        <v>3110</v>
      </c>
      <c r="E156" s="26">
        <f>[3]T.5!E56</f>
        <v>0</v>
      </c>
      <c r="F156" s="26">
        <f>'[1]R W'!H608</f>
        <v>1604089.3800000001</v>
      </c>
      <c r="G156" s="26">
        <f>[3]T.5!G56</f>
        <v>0</v>
      </c>
    </row>
    <row r="157" spans="1:7">
      <c r="A157" s="41" t="str">
        <f>[3]T.5!A57</f>
        <v>Wynagrodzenia osobowe pracowników</v>
      </c>
      <c r="B157" s="44"/>
      <c r="C157" s="44"/>
      <c r="D157" s="44">
        <f>[3]T.5!D57</f>
        <v>4010</v>
      </c>
      <c r="E157" s="26">
        <f>[3]T.5!E57</f>
        <v>0</v>
      </c>
      <c r="F157" s="26">
        <v>31268.95</v>
      </c>
      <c r="G157" s="26">
        <f>[3]T.5!G57</f>
        <v>0</v>
      </c>
    </row>
    <row r="158" spans="1:7">
      <c r="A158" s="40" t="str">
        <f>[3]T.5!A58</f>
        <v>Dodatkowe wynagrodzenie roczne</v>
      </c>
      <c r="B158" s="11"/>
      <c r="C158" s="11"/>
      <c r="D158" s="11">
        <f>[3]T.5!D58</f>
        <v>4040</v>
      </c>
      <c r="E158" s="26">
        <f>[3]T.5!E58</f>
        <v>0</v>
      </c>
      <c r="F158" s="26">
        <f>[3]T.5!F58</f>
        <v>4042.03</v>
      </c>
      <c r="G158" s="26">
        <f>[3]T.5!G58</f>
        <v>0</v>
      </c>
    </row>
    <row r="159" spans="1:7">
      <c r="A159" s="41" t="str">
        <f>[3]T.5!A59</f>
        <v>Składki na ubezpieczenia społeczne</v>
      </c>
      <c r="B159" s="44"/>
      <c r="C159" s="44"/>
      <c r="D159" s="44">
        <f>[3]T.5!D59</f>
        <v>4110</v>
      </c>
      <c r="E159" s="26">
        <f>[3]T.5!E59</f>
        <v>0</v>
      </c>
      <c r="F159" s="26">
        <v>6080.55</v>
      </c>
      <c r="G159" s="26">
        <f>[3]T.5!G59</f>
        <v>0</v>
      </c>
    </row>
    <row r="160" spans="1:7" ht="15.05">
      <c r="A160" s="24" t="str">
        <f>[3]T.5!A60</f>
        <v>Składki na Fundusz Pracy oraz Fundusz Solidarnościowy</v>
      </c>
      <c r="B160" s="44"/>
      <c r="C160" s="44"/>
      <c r="D160" s="44">
        <f>[3]T.5!D60</f>
        <v>4120</v>
      </c>
      <c r="E160" s="88">
        <f>[3]T.5!E60</f>
        <v>0</v>
      </c>
      <c r="F160" s="26">
        <v>865.12</v>
      </c>
      <c r="G160" s="88">
        <f>[3]T.5!G60</f>
        <v>0</v>
      </c>
    </row>
    <row r="161" spans="1:7" hidden="1">
      <c r="A161" s="41" t="str">
        <f>[3]T.5!A61</f>
        <v>Zakup materiałów i wyposażenia</v>
      </c>
      <c r="B161" s="44"/>
      <c r="C161" s="44"/>
      <c r="D161" s="44">
        <f>[3]T.5!D61</f>
        <v>4210</v>
      </c>
      <c r="E161" s="26">
        <f>[3]T.5!E61</f>
        <v>0</v>
      </c>
      <c r="F161" s="26">
        <f>[3]T.5!F61</f>
        <v>0</v>
      </c>
      <c r="G161" s="26">
        <f>[3]T.5!G61</f>
        <v>0</v>
      </c>
    </row>
    <row r="162" spans="1:7" hidden="1">
      <c r="A162" s="41" t="str">
        <f>[3]T.5!A62</f>
        <v>Zakup usług zdrowotnych</v>
      </c>
      <c r="B162" s="44"/>
      <c r="C162" s="44"/>
      <c r="D162" s="44">
        <f>[3]T.5!D62</f>
        <v>4280</v>
      </c>
      <c r="E162" s="26">
        <f>[3]T.5!E62</f>
        <v>0</v>
      </c>
      <c r="F162" s="26">
        <f>[3]T.5!F62</f>
        <v>0</v>
      </c>
      <c r="G162" s="26">
        <f>[3]T.5!G62</f>
        <v>0</v>
      </c>
    </row>
    <row r="163" spans="1:7">
      <c r="A163" s="24" t="str">
        <f>[3]T.5!A63</f>
        <v>Zakup usług pozostałych</v>
      </c>
      <c r="B163" s="11"/>
      <c r="C163" s="11"/>
      <c r="D163" s="11">
        <f>[3]T.5!D63</f>
        <v>4300</v>
      </c>
      <c r="E163" s="26">
        <f>[3]T.5!E63</f>
        <v>0</v>
      </c>
      <c r="F163" s="26">
        <f>[3]T.5!F63</f>
        <v>3445</v>
      </c>
      <c r="G163" s="26">
        <f>[3]T.5!G63</f>
        <v>0</v>
      </c>
    </row>
    <row r="164" spans="1:7" hidden="1">
      <c r="A164" s="46" t="str">
        <f>[3]T.5!A64</f>
        <v>Opłaty z tytułu zakupu usług telekomunikacyjnych</v>
      </c>
      <c r="B164" s="11"/>
      <c r="C164" s="11"/>
      <c r="D164" s="11">
        <f>[3]T.5!D64</f>
        <v>4360</v>
      </c>
      <c r="E164" s="26">
        <f>[3]T.5!E64</f>
        <v>0</v>
      </c>
      <c r="F164" s="26">
        <f>[3]T.5!F64</f>
        <v>0</v>
      </c>
      <c r="G164" s="26">
        <f>[3]T.5!G64</f>
        <v>0</v>
      </c>
    </row>
    <row r="165" spans="1:7" hidden="1">
      <c r="A165" s="46" t="str">
        <f>[3]T.5!A65</f>
        <v>Podróże słuzbowe krajowe</v>
      </c>
      <c r="B165" s="11"/>
      <c r="C165" s="11"/>
      <c r="D165" s="11">
        <f>[3]T.5!D65</f>
        <v>4410</v>
      </c>
      <c r="E165" s="26">
        <f>[3]T.5!E65</f>
        <v>0</v>
      </c>
      <c r="F165" s="26">
        <f>[3]T.5!F65</f>
        <v>0</v>
      </c>
      <c r="G165" s="26">
        <f>[3]T.5!G65</f>
        <v>0</v>
      </c>
    </row>
    <row r="166" spans="1:7">
      <c r="A166" s="41" t="str">
        <f>[3]T.5!A66</f>
        <v>Odpisy na zakładowy fundusz świadczeń socjalnych</v>
      </c>
      <c r="B166" s="11"/>
      <c r="C166" s="11"/>
      <c r="D166" s="11">
        <f>[3]T.5!D66</f>
        <v>4440</v>
      </c>
      <c r="E166" s="26">
        <f>[3]T.5!E66</f>
        <v>0</v>
      </c>
      <c r="F166" s="26">
        <f>[3]T.5!F66</f>
        <v>1662.97</v>
      </c>
      <c r="G166" s="26">
        <f>[3]T.5!G66</f>
        <v>0</v>
      </c>
    </row>
    <row r="167" spans="1:7" ht="12.45">
      <c r="A167" s="42" t="str">
        <f>[3]T.5!A67</f>
        <v>Szkolenia pracowników niebędących członkami korpusu służby cywilnej</v>
      </c>
      <c r="B167" s="44"/>
      <c r="C167" s="44"/>
      <c r="D167" s="44">
        <f>[3]T.5!D67</f>
        <v>4700</v>
      </c>
      <c r="E167" s="26">
        <f>[3]T.5!E67</f>
        <v>0</v>
      </c>
      <c r="F167" s="26">
        <f>[3]T.5!F67</f>
        <v>1000</v>
      </c>
      <c r="G167" s="26">
        <f>[3]T.5!G67</f>
        <v>0</v>
      </c>
    </row>
    <row r="168" spans="1:7" hidden="1">
      <c r="A168" s="46" t="str">
        <f>[3]T.5!A68</f>
        <v>Wpłaty na PPK finansowane przez podmiot zatrudniający</v>
      </c>
      <c r="B168" s="44"/>
      <c r="C168" s="44"/>
      <c r="D168" s="44">
        <f>[3]T.5!D68</f>
        <v>4710</v>
      </c>
      <c r="E168" s="26">
        <f>[3]T.5!E68</f>
        <v>0</v>
      </c>
      <c r="F168" s="26">
        <f>[3]T.5!F68</f>
        <v>0</v>
      </c>
      <c r="G168" s="26">
        <f>[3]T.5!G68</f>
        <v>0</v>
      </c>
    </row>
    <row r="169" spans="1:7" ht="13.1">
      <c r="A169" s="81" t="str">
        <f>[3]T.5!A69</f>
        <v>Karta Dużej Rodziny</v>
      </c>
      <c r="B169" s="52"/>
      <c r="C169" s="52">
        <f>[3]T.5!C69</f>
        <v>85503</v>
      </c>
      <c r="D169" s="52"/>
      <c r="E169" s="53">
        <f>SUM(E170:E173)</f>
        <v>134</v>
      </c>
      <c r="F169" s="53">
        <f>SUM(F170:F173)</f>
        <v>134.00000000000003</v>
      </c>
      <c r="G169" s="53">
        <f>[3]T.5!G69</f>
        <v>0</v>
      </c>
    </row>
    <row r="170" spans="1:7" s="29" customFormat="1" ht="42.75" customHeight="1">
      <c r="A170" s="20" t="s">
        <v>19</v>
      </c>
      <c r="B170" s="32"/>
      <c r="C170" s="32"/>
      <c r="D170" s="32">
        <v>2010</v>
      </c>
      <c r="E170" s="34">
        <f>'[1]R D'!H277</f>
        <v>134</v>
      </c>
      <c r="F170" s="34"/>
      <c r="G170" s="34"/>
    </row>
    <row r="171" spans="1:7">
      <c r="A171" s="41" t="str">
        <f>[3]T.5!A70</f>
        <v>Wynagrodzenia osobowe pracowników</v>
      </c>
      <c r="B171" s="44"/>
      <c r="C171" s="44"/>
      <c r="D171" s="44">
        <f>[3]T.5!D70</f>
        <v>4010</v>
      </c>
      <c r="E171" s="26">
        <f>[3]T.5!E70</f>
        <v>0</v>
      </c>
      <c r="F171" s="26">
        <f>'[1]R W'!H624</f>
        <v>111.97000000000001</v>
      </c>
      <c r="G171" s="26">
        <f>[3]T.5!G70</f>
        <v>0</v>
      </c>
    </row>
    <row r="172" spans="1:7">
      <c r="A172" s="24" t="str">
        <f>[3]T.5!A71</f>
        <v>Składki na ubezpieczenia społeczne</v>
      </c>
      <c r="B172" s="11"/>
      <c r="C172" s="11"/>
      <c r="D172" s="11">
        <f>[3]T.5!D71</f>
        <v>4110</v>
      </c>
      <c r="E172" s="26">
        <f>[3]T.5!E71</f>
        <v>0</v>
      </c>
      <c r="F172" s="26">
        <f>'[1]R W'!H625</f>
        <v>19.290000000000006</v>
      </c>
      <c r="G172" s="26">
        <f>[3]T.5!G71</f>
        <v>0</v>
      </c>
    </row>
    <row r="173" spans="1:7">
      <c r="A173" s="24" t="str">
        <f>[3]T.5!A72</f>
        <v>Składki na Fundusz Pracy oraz Fundusz Solidarnościowy</v>
      </c>
      <c r="B173" s="11"/>
      <c r="C173" s="11"/>
      <c r="D173" s="11">
        <f>[3]T.5!D72</f>
        <v>4120</v>
      </c>
      <c r="E173" s="26">
        <f>[3]T.5!E72</f>
        <v>0</v>
      </c>
      <c r="F173" s="26">
        <f>'[1]R W'!H626</f>
        <v>2.74</v>
      </c>
      <c r="G173" s="26">
        <f>[3]T.5!G72</f>
        <v>0</v>
      </c>
    </row>
    <row r="174" spans="1:7" hidden="1">
      <c r="A174" s="24" t="str">
        <f>[3]T.5!A73</f>
        <v>Wynagrodzenia bezosobowe</v>
      </c>
      <c r="B174" s="11"/>
      <c r="C174" s="11"/>
      <c r="D174" s="11">
        <f>[3]T.5!D73</f>
        <v>4170</v>
      </c>
      <c r="E174" s="26">
        <f>[3]T.5!E73</f>
        <v>0</v>
      </c>
      <c r="F174" s="26">
        <f>[3]T.5!F73</f>
        <v>0</v>
      </c>
      <c r="G174" s="26">
        <f>[3]T.5!G73</f>
        <v>0</v>
      </c>
    </row>
    <row r="175" spans="1:7" ht="20.95" hidden="1">
      <c r="A175" s="73" t="str">
        <f>[3]T.5!A74</f>
        <v>Dochody budżetu państwa związane z realizacją zadań zleconych jednostkom samorządu terytorialnego</v>
      </c>
      <c r="B175" s="107">
        <f>[3]T.5!B74</f>
        <v>855</v>
      </c>
      <c r="C175" s="107">
        <f>[3]T.5!C74</f>
        <v>85503</v>
      </c>
      <c r="D175" s="107">
        <f>[3]T.5!D74</f>
        <v>2350</v>
      </c>
      <c r="E175" s="72">
        <f>[3]T.5!E74</f>
        <v>0</v>
      </c>
      <c r="F175" s="72">
        <f>[3]T.5!F74</f>
        <v>0</v>
      </c>
      <c r="G175" s="72">
        <f>[3]T.5!G74</f>
        <v>0</v>
      </c>
    </row>
    <row r="176" spans="1:7" ht="13.1" hidden="1">
      <c r="A176" s="81" t="str">
        <f>[3]T.5!A75</f>
        <v>Wspieranie rodziny</v>
      </c>
      <c r="B176" s="52">
        <f>[3]T.5!B75</f>
        <v>0</v>
      </c>
      <c r="C176" s="52">
        <f>[3]T.5!C75</f>
        <v>85504</v>
      </c>
      <c r="D176" s="52">
        <f>[3]T.5!D75</f>
        <v>2010</v>
      </c>
      <c r="E176" s="53">
        <f>[3]T.5!E75</f>
        <v>0</v>
      </c>
      <c r="F176" s="53">
        <f>[3]T.5!F75</f>
        <v>0</v>
      </c>
      <c r="G176" s="53">
        <f>[3]T.5!G75</f>
        <v>0</v>
      </c>
    </row>
    <row r="177" spans="1:7" hidden="1">
      <c r="A177" s="24" t="str">
        <f>[3]T.5!A76</f>
        <v>Inne formy pomocy dla uczniów</v>
      </c>
      <c r="B177" s="11"/>
      <c r="C177" s="11">
        <f>[3]T.5!C76</f>
        <v>0</v>
      </c>
      <c r="D177" s="11">
        <f>[3]T.5!D76</f>
        <v>3260</v>
      </c>
      <c r="E177" s="26">
        <f>[3]T.5!E76</f>
        <v>0</v>
      </c>
      <c r="F177" s="26">
        <f>[3]T.5!F76</f>
        <v>0</v>
      </c>
      <c r="G177" s="26">
        <f>[3]T.5!G76</f>
        <v>0</v>
      </c>
    </row>
    <row r="178" spans="1:7" hidden="1">
      <c r="A178" s="41" t="str">
        <f>[3]T.5!A77</f>
        <v>Wynagrodzenia osobowe pracowników</v>
      </c>
      <c r="B178" s="44"/>
      <c r="C178" s="44">
        <f>[3]T.5!C77</f>
        <v>0</v>
      </c>
      <c r="D178" s="44">
        <f>[3]T.5!D77</f>
        <v>4010</v>
      </c>
      <c r="E178" s="26">
        <f>[3]T.5!E77</f>
        <v>0</v>
      </c>
      <c r="F178" s="26">
        <f>[3]T.5!F77</f>
        <v>0</v>
      </c>
      <c r="G178" s="26">
        <f>[3]T.5!G77</f>
        <v>0</v>
      </c>
    </row>
    <row r="179" spans="1:7" hidden="1">
      <c r="A179" s="24" t="str">
        <f>[3]T.5!A78</f>
        <v>Składki na ubezpieczenia społeczne</v>
      </c>
      <c r="B179" s="11"/>
      <c r="C179" s="11">
        <f>[3]T.5!C78</f>
        <v>0</v>
      </c>
      <c r="D179" s="11">
        <f>[3]T.5!D78</f>
        <v>4110</v>
      </c>
      <c r="E179" s="26">
        <f>[3]T.5!E78</f>
        <v>0</v>
      </c>
      <c r="F179" s="26">
        <f>[3]T.5!F78</f>
        <v>0</v>
      </c>
      <c r="G179" s="26">
        <f>[3]T.5!G78</f>
        <v>0</v>
      </c>
    </row>
    <row r="180" spans="1:7" hidden="1">
      <c r="A180" s="24" t="str">
        <f>[3]T.5!A79</f>
        <v>Składki na Fundusz Pracy oraz Fundusz Solidarnościowy</v>
      </c>
      <c r="B180" s="11"/>
      <c r="C180" s="11">
        <f>[3]T.5!C79</f>
        <v>0</v>
      </c>
      <c r="D180" s="11">
        <f>[3]T.5!D79</f>
        <v>4120</v>
      </c>
      <c r="E180" s="26">
        <f>[3]T.5!E79</f>
        <v>0</v>
      </c>
      <c r="F180" s="26">
        <f>[3]T.5!F79</f>
        <v>0</v>
      </c>
      <c r="G180" s="26">
        <f>[3]T.5!G79</f>
        <v>0</v>
      </c>
    </row>
    <row r="181" spans="1:7" hidden="1">
      <c r="A181" s="24" t="str">
        <f>[3]T.5!A80</f>
        <v>Zakup usług pozostałych</v>
      </c>
      <c r="B181" s="11"/>
      <c r="C181" s="11">
        <f>[3]T.5!C80</f>
        <v>0</v>
      </c>
      <c r="D181" s="11">
        <f>[3]T.5!D80</f>
        <v>4300</v>
      </c>
      <c r="E181" s="26">
        <f>[3]T.5!E80</f>
        <v>0</v>
      </c>
      <c r="F181" s="26">
        <f>[3]T.5!F80</f>
        <v>0</v>
      </c>
      <c r="G181" s="26">
        <f>[3]T.5!G80</f>
        <v>0</v>
      </c>
    </row>
    <row r="182" spans="1:7" hidden="1">
      <c r="A182" s="24" t="str">
        <f>[3]T.5!A83</f>
        <v>Zakup usług pozostałych</v>
      </c>
      <c r="B182" s="11"/>
      <c r="C182" s="11">
        <f>[3]T.5!C83</f>
        <v>0</v>
      </c>
      <c r="D182" s="11">
        <f>[3]T.5!D83</f>
        <v>4300</v>
      </c>
      <c r="E182" s="26">
        <f>[3]T.5!E83</f>
        <v>0</v>
      </c>
      <c r="F182" s="26">
        <f>[3]T.5!F83</f>
        <v>0</v>
      </c>
      <c r="G182" s="26">
        <f>[3]T.5!G83</f>
        <v>0</v>
      </c>
    </row>
    <row r="183" spans="1:7" ht="42.75" customHeight="1">
      <c r="A183" s="81" t="str">
        <f>[3]T.5!A84</f>
        <v>Składki na ubezpieczenie zdrowotne opłacane za osoby pobierajace niektóre świadczenia rodzinne oraz za osoby pobierające zasiłki dla opiekunów</v>
      </c>
      <c r="B183" s="52"/>
      <c r="C183" s="52">
        <f>[3]T.5!C84</f>
        <v>85513</v>
      </c>
      <c r="D183" s="52"/>
      <c r="E183" s="53">
        <f>[3]T.5!E84</f>
        <v>34828</v>
      </c>
      <c r="F183" s="53">
        <f>[3]T.5!F84</f>
        <v>34828</v>
      </c>
      <c r="G183" s="53">
        <f>[3]T.5!G84</f>
        <v>0</v>
      </c>
    </row>
    <row r="184" spans="1:7" s="29" customFormat="1" ht="42.75" customHeight="1">
      <c r="A184" s="20" t="s">
        <v>19</v>
      </c>
      <c r="B184" s="32"/>
      <c r="C184" s="32"/>
      <c r="D184" s="32">
        <v>2010</v>
      </c>
      <c r="E184" s="34">
        <f>E183</f>
        <v>34828</v>
      </c>
      <c r="F184" s="34"/>
      <c r="G184" s="34"/>
    </row>
    <row r="185" spans="1:7">
      <c r="A185" s="24" t="str">
        <f>[3]T.5!A85</f>
        <v xml:space="preserve">Składki na ubezpieczenia zdrowotne  </v>
      </c>
      <c r="B185" s="11"/>
      <c r="C185" s="11"/>
      <c r="D185" s="11">
        <f>[3]T.5!D85</f>
        <v>4130</v>
      </c>
      <c r="E185" s="26">
        <f>[3]T.5!E85</f>
        <v>0</v>
      </c>
      <c r="F185" s="26">
        <f>[3]T.5!F85</f>
        <v>34828</v>
      </c>
      <c r="G185" s="26">
        <f>[3]T.5!G85</f>
        <v>0</v>
      </c>
    </row>
    <row r="186" spans="1:7" hidden="1">
      <c r="A186" s="24" t="str">
        <f>[3]T.5!A86</f>
        <v>Zakup usług pozostałych</v>
      </c>
      <c r="B186" s="11"/>
      <c r="C186" s="11"/>
      <c r="D186" s="11">
        <f>[3]T.5!D86</f>
        <v>4300</v>
      </c>
      <c r="E186" s="26">
        <f>[3]T.5!E86</f>
        <v>0</v>
      </c>
      <c r="F186" s="26">
        <f>[3]T.5!F86</f>
        <v>0</v>
      </c>
      <c r="G186" s="26">
        <f>[3]T.5!G86</f>
        <v>0</v>
      </c>
    </row>
    <row r="187" spans="1:7" ht="23.25" customHeight="1">
      <c r="A187" s="108" t="str">
        <f>[3]T.5!A87</f>
        <v xml:space="preserve">R A Z E M </v>
      </c>
      <c r="B187" s="109"/>
      <c r="C187" s="109"/>
      <c r="D187" s="109"/>
      <c r="E187" s="110">
        <f>E139+E101+E97+E67+E20+E45+E12+E82</f>
        <v>3771792.81</v>
      </c>
      <c r="F187" s="110">
        <f>F139+F101+F97+F67+F20+F45+F12+F82</f>
        <v>3769336.81</v>
      </c>
      <c r="G187" s="110">
        <f>G139+G101+G97+G67+G20+G45+G12+G82</f>
        <v>73357</v>
      </c>
    </row>
    <row r="188" spans="1:7" ht="6.75" customHeight="1"/>
    <row r="189" spans="1:7" ht="15.05">
      <c r="E189" s="111"/>
      <c r="F189" s="111"/>
      <c r="G189" s="111"/>
    </row>
    <row r="190" spans="1:7" ht="11.95" customHeight="1">
      <c r="E190" s="112"/>
      <c r="F190" s="112"/>
      <c r="G190" s="112"/>
    </row>
    <row r="191" spans="1:7" ht="13.6" customHeight="1">
      <c r="A191" s="113"/>
      <c r="B191" s="113"/>
      <c r="C191" s="113"/>
      <c r="D191" s="114"/>
      <c r="E191" s="111"/>
      <c r="F191" s="111"/>
      <c r="G191" s="111"/>
    </row>
    <row r="192" spans="1:7" ht="15.05">
      <c r="A192" s="115"/>
      <c r="B192" s="115"/>
      <c r="C192" s="115"/>
      <c r="D192" s="115"/>
      <c r="E192" s="116"/>
      <c r="F192" s="116"/>
      <c r="G192" s="116"/>
    </row>
    <row r="193" spans="1:8" ht="20.3">
      <c r="A193" s="117"/>
      <c r="D193" s="118"/>
      <c r="E193" s="112"/>
      <c r="F193" s="112"/>
      <c r="G193" s="112"/>
      <c r="H193" s="112"/>
    </row>
    <row r="194" spans="1:8" ht="15.05">
      <c r="A194" s="119"/>
      <c r="E194" s="112"/>
      <c r="F194" s="120"/>
      <c r="G194" s="121"/>
    </row>
    <row r="195" spans="1:8" ht="17.7">
      <c r="A195" s="112"/>
      <c r="D195" s="118"/>
      <c r="E195" s="116"/>
      <c r="F195" s="116"/>
      <c r="G195" s="116"/>
      <c r="H195" s="116"/>
    </row>
    <row r="196" spans="1:8" ht="13.1">
      <c r="A196" s="119"/>
    </row>
    <row r="197" spans="1:8" ht="15.05">
      <c r="A197" s="112"/>
    </row>
  </sheetData>
  <mergeCells count="12">
    <mergeCell ref="E189:G189"/>
    <mergeCell ref="E191:G191"/>
    <mergeCell ref="A192:D192"/>
    <mergeCell ref="A5:G5"/>
    <mergeCell ref="A6:G6"/>
    <mergeCell ref="A7:G7"/>
    <mergeCell ref="F8:G8"/>
    <mergeCell ref="A9:A10"/>
    <mergeCell ref="B9:D9"/>
    <mergeCell ref="E9:E10"/>
    <mergeCell ref="F9:F10"/>
    <mergeCell ref="G9:G10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 informatyk</dc:creator>
  <cp:lastModifiedBy>WD informatyk</cp:lastModifiedBy>
  <dcterms:created xsi:type="dcterms:W3CDTF">2022-07-01T06:16:15Z</dcterms:created>
  <dcterms:modified xsi:type="dcterms:W3CDTF">2022-07-01T06:16:16Z</dcterms:modified>
</cp:coreProperties>
</file>