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5" yWindow="79" windowWidth="24991" windowHeight="10001"/>
  </bookViews>
  <sheets>
    <sheet name="Zał.5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56" i="1"/>
  <c r="E55"/>
  <c r="E54"/>
  <c r="E53"/>
  <c r="E52"/>
  <c r="E50" s="1"/>
  <c r="E51"/>
  <c r="E48"/>
  <c r="E45"/>
  <c r="E40"/>
  <c r="E36"/>
  <c r="E35" s="1"/>
  <c r="E34"/>
  <c r="E33"/>
  <c r="E32"/>
  <c r="E29" s="1"/>
  <c r="E28" s="1"/>
  <c r="E31"/>
  <c r="E21"/>
  <c r="E20"/>
  <c r="E19"/>
  <c r="E18"/>
  <c r="E15" s="1"/>
  <c r="E16"/>
  <c r="E14"/>
  <c r="E13"/>
  <c r="E12"/>
  <c r="E11"/>
  <c r="E10" s="1"/>
  <c r="E9"/>
  <c r="E61" l="1"/>
  <c r="E47"/>
  <c r="E23"/>
</calcChain>
</file>

<file path=xl/sharedStrings.xml><?xml version="1.0" encoding="utf-8"?>
<sst xmlns="http://schemas.openxmlformats.org/spreadsheetml/2006/main" count="65" uniqueCount="34">
  <si>
    <t>Załącznik nr 5 do Zarządzenia nr 68/2022</t>
  </si>
  <si>
    <t>Wójta Gminy Banie Mazurskie</t>
  </si>
  <si>
    <t>z dnia 30 czerwca 2022 r.</t>
  </si>
  <si>
    <t>Zbiorczy plan dochodów i wydatków związanych z realizacją zadań ze środków Funduszu Pomocy</t>
  </si>
  <si>
    <t>Plan dochodów</t>
  </si>
  <si>
    <t>Dział</t>
  </si>
  <si>
    <t>Rozdział</t>
  </si>
  <si>
    <t>§</t>
  </si>
  <si>
    <t>Treść</t>
  </si>
  <si>
    <t>Dochody w 2022 r.</t>
  </si>
  <si>
    <t>Administracja publiczna</t>
  </si>
  <si>
    <t>Urzędy wojewódzkie</t>
  </si>
  <si>
    <t>Środki na dofinansowanie własnych zadań bieżących gmin, powiatów (związków gmin, związków powiatowo-gminnych, związków powiatów), samorządów województw, pozyskane z innych źródeł</t>
  </si>
  <si>
    <t>Różne rozliczenia</t>
  </si>
  <si>
    <t>Różne rozliczenia finansowe</t>
  </si>
  <si>
    <t>Pomoc społeczna</t>
  </si>
  <si>
    <t>Pomoc w zakresie dożywiania</t>
  </si>
  <si>
    <t>Pomoc dla cudzoziemców</t>
  </si>
  <si>
    <t>Rodzina</t>
  </si>
  <si>
    <t>Świadczenia rodzinne, zaliczka alimentacyjna oraz składki na ubezpieczenia emerytalne i rentowe z ubezpieczenia społecznego</t>
  </si>
  <si>
    <t>Razem</t>
  </si>
  <si>
    <t>Plan wydatków</t>
  </si>
  <si>
    <t>Wydatki w 2022 r.</t>
  </si>
  <si>
    <t>Wynagrodzenia osobowe pracowników</t>
  </si>
  <si>
    <t>Składki na ubezpieczenia społeczne</t>
  </si>
  <si>
    <t>Składki na Fundusz Pracy</t>
  </si>
  <si>
    <t>Zakup usług pozostałych</t>
  </si>
  <si>
    <t>Wpłaty na PPK finansowane przez podmiot zatrudniający</t>
  </si>
  <si>
    <t>OŚWIATA I WYCHOWANIE</t>
  </si>
  <si>
    <t>Szkoły podstawowe</t>
  </si>
  <si>
    <t>Wynagrodzenia osobowe nauczycieli</t>
  </si>
  <si>
    <t>Dotacja podmiotowa z budżetu dla niepublicznej jednostki systemu oświaty</t>
  </si>
  <si>
    <t>Świadczenia społeczne</t>
  </si>
  <si>
    <t>Zakup materiałów i wyposażenia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</si>
</sst>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1">
    <font>
      <sz val="8"/>
      <color indexed="8"/>
      <name val="Arial"/>
      <charset val="204"/>
    </font>
    <font>
      <sz val="8"/>
      <color indexed="8"/>
      <name val="Arial"/>
      <charset val="204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 applyNumberFormat="0" applyFill="0" applyBorder="0" applyAlignment="0" applyProtection="0">
      <alignment vertical="top"/>
    </xf>
    <xf numFmtId="164" fontId="6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2" borderId="0" xfId="0" applyFill="1" applyAlignment="1">
      <alignment horizontal="right" vertical="top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right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2" fontId="0" fillId="0" borderId="1" xfId="0" applyNumberFormat="1" applyFill="1" applyBorder="1" applyAlignment="1">
      <alignment horizontal="right" vertical="center" wrapText="1"/>
    </xf>
    <xf numFmtId="164" fontId="3" fillId="3" borderId="1" xfId="1" applyFont="1" applyFill="1" applyBorder="1" applyAlignment="1">
      <alignment horizontal="right" vertical="center" wrapText="1"/>
    </xf>
    <xf numFmtId="164" fontId="1" fillId="3" borderId="1" xfId="1" applyFont="1" applyFill="1" applyBorder="1" applyAlignment="1">
      <alignment horizontal="right" vertical="center" wrapText="1"/>
    </xf>
    <xf numFmtId="164" fontId="0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8" fillId="3" borderId="1" xfId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64" fontId="5" fillId="3" borderId="1" xfId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164" fontId="5" fillId="0" borderId="1" xfId="1" applyFont="1" applyBorder="1" applyAlignment="1">
      <alignment horizontal="right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164" fontId="5" fillId="3" borderId="1" xfId="1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1" applyFon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 applyProtection="1">
      <alignment vertical="center"/>
      <protection locked="0"/>
    </xf>
    <xf numFmtId="2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vertical="center" wrapText="1"/>
      <protection locked="0"/>
    </xf>
    <xf numFmtId="164" fontId="8" fillId="5" borderId="1" xfId="1" applyFont="1" applyFill="1" applyBorder="1" applyAlignment="1">
      <alignment horizontal="right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vertical="center" wrapText="1"/>
      <protection locked="0"/>
    </xf>
    <xf numFmtId="164" fontId="5" fillId="5" borderId="1" xfId="1" applyFont="1" applyFill="1" applyBorder="1" applyAlignment="1">
      <alignment horizontal="right" wrapText="1"/>
    </xf>
    <xf numFmtId="164" fontId="5" fillId="0" borderId="1" xfId="1" applyFont="1" applyBorder="1" applyAlignment="1">
      <alignment horizontal="right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wrapText="1"/>
    </xf>
    <xf numFmtId="2" fontId="5" fillId="5" borderId="1" xfId="0" applyNumberFormat="1" applyFont="1" applyFill="1" applyBorder="1" applyAlignment="1">
      <alignment horizontal="right" wrapText="1"/>
    </xf>
    <xf numFmtId="164" fontId="8" fillId="3" borderId="1" xfId="1" applyFont="1" applyFill="1" applyBorder="1" applyAlignment="1">
      <alignment horizontal="right" wrapText="1"/>
    </xf>
    <xf numFmtId="164" fontId="8" fillId="3" borderId="1" xfId="0" applyNumberFormat="1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center" wrapText="1"/>
    </xf>
    <xf numFmtId="164" fontId="3" fillId="3" borderId="4" xfId="1" applyFont="1" applyFill="1" applyBorder="1" applyAlignment="1">
      <alignment horizontal="right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</cellXfs>
  <cellStyles count="3">
    <cellStyle name="Dziesiętny" xfId="1" builtinId="3"/>
    <cellStyle name="Normalny" xfId="0" builtinId="0"/>
    <cellStyle name="Normalny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06.30%20bud&#380;et%20Gmina%20B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 D"/>
      <sheetName val="D UG"/>
      <sheetName val="D GOPS"/>
      <sheetName val="D ZPO"/>
      <sheetName val="R W"/>
      <sheetName val="W UG"/>
      <sheetName val="W GOPS"/>
      <sheetName val="W ZPO"/>
      <sheetName val="P i R"/>
      <sheetName val="Zał. 3"/>
      <sheetName val="Zał.4"/>
      <sheetName val="Zał.5"/>
      <sheetName val="Zał.5 AR"/>
      <sheetName val="Zał.6"/>
      <sheetName val="Zał.8"/>
      <sheetName val="Zał.9"/>
      <sheetName val="Zał.10"/>
      <sheetName val="Zał.11"/>
    </sheetNames>
    <sheetDataSet>
      <sheetData sheetId="0">
        <row r="18">
          <cell r="H18">
            <v>396783.5</v>
          </cell>
        </row>
        <row r="63">
          <cell r="H63">
            <v>789</v>
          </cell>
        </row>
        <row r="157">
          <cell r="H157">
            <v>7704</v>
          </cell>
        </row>
        <row r="241">
          <cell r="H241">
            <v>92156</v>
          </cell>
        </row>
      </sheetData>
      <sheetData sheetId="1">
        <row r="64">
          <cell r="H64">
            <v>39988</v>
          </cell>
        </row>
      </sheetData>
      <sheetData sheetId="2" refreshError="1"/>
      <sheetData sheetId="3" refreshError="1"/>
      <sheetData sheetId="4">
        <row r="20">
          <cell r="H20">
            <v>4044.76</v>
          </cell>
        </row>
        <row r="119">
          <cell r="H119">
            <v>516</v>
          </cell>
        </row>
        <row r="551">
          <cell r="H551">
            <v>90588.24</v>
          </cell>
        </row>
        <row r="552">
          <cell r="H552">
            <v>558.05999999999995</v>
          </cell>
        </row>
        <row r="553">
          <cell r="H553">
            <v>96.03</v>
          </cell>
        </row>
        <row r="554">
          <cell r="H554">
            <v>13.67</v>
          </cell>
        </row>
        <row r="555">
          <cell r="H555">
            <v>900</v>
          </cell>
        </row>
      </sheetData>
      <sheetData sheetId="5">
        <row r="116">
          <cell r="H116">
            <v>31075.280000000002</v>
          </cell>
        </row>
      </sheetData>
      <sheetData sheetId="6">
        <row r="16">
          <cell r="H16">
            <v>127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5">
    <pageSetUpPr fitToPage="1"/>
  </sheetPr>
  <dimension ref="A1:E70"/>
  <sheetViews>
    <sheetView tabSelected="1" workbookViewId="0">
      <selection activeCell="H11" sqref="H11"/>
    </sheetView>
  </sheetViews>
  <sheetFormatPr defaultColWidth="9.28515625" defaultRowHeight="10.5"/>
  <cols>
    <col min="1" max="1" width="6.140625" style="1" bestFit="1" customWidth="1"/>
    <col min="2" max="2" width="9.7109375" style="2" bestFit="1" customWidth="1"/>
    <col min="3" max="3" width="5.140625" style="1" bestFit="1" customWidth="1"/>
    <col min="4" max="4" width="64.7109375" style="1" customWidth="1"/>
    <col min="5" max="5" width="15.7109375" style="1" customWidth="1"/>
    <col min="6" max="16384" width="9.28515625" style="1"/>
  </cols>
  <sheetData>
    <row r="1" spans="1:5">
      <c r="E1" s="3" t="s">
        <v>0</v>
      </c>
    </row>
    <row r="2" spans="1:5">
      <c r="E2" s="3" t="s">
        <v>1</v>
      </c>
    </row>
    <row r="3" spans="1:5">
      <c r="E3" s="3" t="s">
        <v>2</v>
      </c>
    </row>
    <row r="4" spans="1:5" ht="47.3" customHeight="1">
      <c r="A4" s="4" t="s">
        <v>3</v>
      </c>
      <c r="B4" s="4"/>
      <c r="C4" s="4"/>
      <c r="D4" s="4"/>
      <c r="E4" s="4"/>
    </row>
    <row r="5" spans="1:5">
      <c r="A5" s="5"/>
      <c r="B5" s="6"/>
      <c r="C5" s="5"/>
      <c r="D5" s="5"/>
      <c r="E5" s="5"/>
    </row>
    <row r="6" spans="1:5" ht="15.05">
      <c r="A6" s="7" t="s">
        <v>4</v>
      </c>
      <c r="B6" s="7"/>
      <c r="C6" s="7"/>
      <c r="D6" s="7"/>
      <c r="E6" s="7"/>
    </row>
    <row r="7" spans="1:5">
      <c r="A7" s="5"/>
      <c r="B7" s="6"/>
      <c r="C7" s="5"/>
      <c r="D7" s="5"/>
      <c r="E7" s="5"/>
    </row>
    <row r="8" spans="1:5" ht="30.15">
      <c r="A8" s="8" t="s">
        <v>5</v>
      </c>
      <c r="B8" s="8" t="s">
        <v>6</v>
      </c>
      <c r="C8" s="8" t="s">
        <v>7</v>
      </c>
      <c r="D8" s="8" t="s">
        <v>8</v>
      </c>
      <c r="E8" s="9" t="s">
        <v>9</v>
      </c>
    </row>
    <row r="9" spans="1:5" ht="15.05">
      <c r="A9" s="8">
        <v>750</v>
      </c>
      <c r="B9" s="8"/>
      <c r="C9" s="8"/>
      <c r="D9" s="10" t="s">
        <v>10</v>
      </c>
      <c r="E9" s="11">
        <f>E11</f>
        <v>789</v>
      </c>
    </row>
    <row r="10" spans="1:5" ht="15.05">
      <c r="A10" s="8"/>
      <c r="B10" s="12">
        <v>75011</v>
      </c>
      <c r="C10" s="12"/>
      <c r="D10" s="13" t="s">
        <v>11</v>
      </c>
      <c r="E10" s="14">
        <f>E11</f>
        <v>789</v>
      </c>
    </row>
    <row r="11" spans="1:5" ht="45" customHeight="1">
      <c r="A11" s="15"/>
      <c r="B11" s="15"/>
      <c r="C11" s="16">
        <v>2700</v>
      </c>
      <c r="D11" s="17" t="s">
        <v>12</v>
      </c>
      <c r="E11" s="18">
        <f>'[1]R D'!H63</f>
        <v>789</v>
      </c>
    </row>
    <row r="12" spans="1:5" ht="15.05">
      <c r="A12" s="8">
        <v>758</v>
      </c>
      <c r="B12" s="8"/>
      <c r="C12" s="8"/>
      <c r="D12" s="10" t="s">
        <v>13</v>
      </c>
      <c r="E12" s="19">
        <f>E14</f>
        <v>7704</v>
      </c>
    </row>
    <row r="13" spans="1:5" ht="15.05">
      <c r="A13" s="8"/>
      <c r="B13" s="12">
        <v>75814</v>
      </c>
      <c r="C13" s="12"/>
      <c r="D13" s="13" t="s">
        <v>14</v>
      </c>
      <c r="E13" s="20">
        <f>E14</f>
        <v>7704</v>
      </c>
    </row>
    <row r="14" spans="1:5" ht="45" customHeight="1">
      <c r="A14" s="15"/>
      <c r="B14" s="15"/>
      <c r="C14" s="16">
        <v>2700</v>
      </c>
      <c r="D14" s="17" t="s">
        <v>12</v>
      </c>
      <c r="E14" s="21">
        <f>'[1]R D'!H157</f>
        <v>7704</v>
      </c>
    </row>
    <row r="15" spans="1:5" ht="15.05">
      <c r="A15" s="8">
        <v>852</v>
      </c>
      <c r="B15" s="8"/>
      <c r="C15" s="22"/>
      <c r="D15" s="23" t="s">
        <v>15</v>
      </c>
      <c r="E15" s="24">
        <f>E16+E18</f>
        <v>98156</v>
      </c>
    </row>
    <row r="16" spans="1:5" ht="13.1">
      <c r="A16" s="25"/>
      <c r="B16" s="12">
        <v>85230</v>
      </c>
      <c r="C16" s="25"/>
      <c r="D16" s="26" t="s">
        <v>16</v>
      </c>
      <c r="E16" s="27">
        <f>E17</f>
        <v>6000</v>
      </c>
    </row>
    <row r="17" spans="1:5" ht="45" customHeight="1">
      <c r="A17" s="28"/>
      <c r="B17" s="29"/>
      <c r="C17" s="16">
        <v>2700</v>
      </c>
      <c r="D17" s="17" t="s">
        <v>12</v>
      </c>
      <c r="E17" s="30">
        <v>6000</v>
      </c>
    </row>
    <row r="18" spans="1:5" ht="13.1">
      <c r="A18" s="31"/>
      <c r="B18" s="32">
        <v>85231</v>
      </c>
      <c r="C18" s="31"/>
      <c r="D18" s="33" t="s">
        <v>17</v>
      </c>
      <c r="E18" s="34">
        <f>E19</f>
        <v>92156</v>
      </c>
    </row>
    <row r="19" spans="1:5" ht="45" customHeight="1">
      <c r="A19" s="35"/>
      <c r="B19" s="36"/>
      <c r="C19" s="16">
        <v>2700</v>
      </c>
      <c r="D19" s="17" t="s">
        <v>12</v>
      </c>
      <c r="E19" s="30">
        <f>'[1]R D'!H241</f>
        <v>92156</v>
      </c>
    </row>
    <row r="20" spans="1:5" ht="15.05">
      <c r="A20" s="9">
        <v>855</v>
      </c>
      <c r="B20" s="32"/>
      <c r="C20" s="31"/>
      <c r="D20" s="23" t="s">
        <v>18</v>
      </c>
      <c r="E20" s="24">
        <f>E21</f>
        <v>5000</v>
      </c>
    </row>
    <row r="21" spans="1:5" ht="26.2">
      <c r="A21" s="31"/>
      <c r="B21" s="32">
        <v>85502</v>
      </c>
      <c r="C21" s="31"/>
      <c r="D21" s="33" t="s">
        <v>19</v>
      </c>
      <c r="E21" s="27">
        <f>E22</f>
        <v>5000</v>
      </c>
    </row>
    <row r="22" spans="1:5" ht="45" customHeight="1">
      <c r="A22" s="35"/>
      <c r="B22" s="36"/>
      <c r="C22" s="16">
        <v>2700</v>
      </c>
      <c r="D22" s="17" t="s">
        <v>12</v>
      </c>
      <c r="E22" s="30">
        <v>5000</v>
      </c>
    </row>
    <row r="23" spans="1:5" ht="15.05">
      <c r="A23" s="37" t="s">
        <v>20</v>
      </c>
      <c r="B23" s="37"/>
      <c r="C23" s="37"/>
      <c r="D23" s="37"/>
      <c r="E23" s="38">
        <f>E9+E12+E15+E20</f>
        <v>111649</v>
      </c>
    </row>
    <row r="24" spans="1:5">
      <c r="A24" s="39"/>
      <c r="B24" s="40"/>
      <c r="C24" s="39"/>
      <c r="D24" s="39"/>
      <c r="E24" s="39"/>
    </row>
    <row r="25" spans="1:5" ht="15.05">
      <c r="A25" s="7" t="s">
        <v>21</v>
      </c>
      <c r="B25" s="7"/>
      <c r="C25" s="7"/>
      <c r="D25" s="7"/>
      <c r="E25" s="7"/>
    </row>
    <row r="26" spans="1:5">
      <c r="A26" s="41"/>
      <c r="B26" s="42"/>
      <c r="C26" s="41"/>
      <c r="D26" s="41"/>
      <c r="E26" s="41"/>
    </row>
    <row r="27" spans="1:5" ht="30.15">
      <c r="A27" s="8" t="s">
        <v>5</v>
      </c>
      <c r="B27" s="8" t="s">
        <v>6</v>
      </c>
      <c r="C27" s="8" t="s">
        <v>7</v>
      </c>
      <c r="D27" s="8" t="s">
        <v>8</v>
      </c>
      <c r="E27" s="9" t="s">
        <v>22</v>
      </c>
    </row>
    <row r="28" spans="1:5" ht="15.05">
      <c r="A28" s="8">
        <v>750</v>
      </c>
      <c r="B28" s="8"/>
      <c r="C28" s="8"/>
      <c r="D28" s="10" t="s">
        <v>10</v>
      </c>
      <c r="E28" s="11">
        <f>E29</f>
        <v>789</v>
      </c>
    </row>
    <row r="29" spans="1:5" ht="15.05">
      <c r="A29" s="8"/>
      <c r="B29" s="12">
        <v>75011</v>
      </c>
      <c r="C29" s="12"/>
      <c r="D29" s="13" t="s">
        <v>11</v>
      </c>
      <c r="E29" s="14">
        <f>SUM(E30:E34)</f>
        <v>789</v>
      </c>
    </row>
    <row r="30" spans="1:5" ht="13.1">
      <c r="A30" s="35"/>
      <c r="B30" s="36"/>
      <c r="C30" s="16">
        <v>4010</v>
      </c>
      <c r="D30" s="43" t="s">
        <v>23</v>
      </c>
      <c r="E30" s="44">
        <v>225.36</v>
      </c>
    </row>
    <row r="31" spans="1:5" ht="13.1">
      <c r="A31" s="35"/>
      <c r="B31" s="36"/>
      <c r="C31" s="16">
        <v>4110</v>
      </c>
      <c r="D31" s="43" t="s">
        <v>24</v>
      </c>
      <c r="E31" s="44">
        <f>ROUND(E30*0.1719,2)</f>
        <v>38.74</v>
      </c>
    </row>
    <row r="32" spans="1:5" ht="13.1">
      <c r="A32" s="35"/>
      <c r="B32" s="36"/>
      <c r="C32" s="16">
        <v>4120</v>
      </c>
      <c r="D32" s="43" t="s">
        <v>25</v>
      </c>
      <c r="E32" s="44">
        <f>ROUND(E30*0.0245,2)</f>
        <v>5.52</v>
      </c>
    </row>
    <row r="33" spans="1:5" ht="13.1">
      <c r="A33" s="35"/>
      <c r="B33" s="36"/>
      <c r="C33" s="16">
        <v>4300</v>
      </c>
      <c r="D33" s="45" t="s">
        <v>26</v>
      </c>
      <c r="E33" s="46">
        <f>'[1]R W'!H119</f>
        <v>516</v>
      </c>
    </row>
    <row r="34" spans="1:5" ht="13.1">
      <c r="A34" s="35"/>
      <c r="B34" s="36"/>
      <c r="C34" s="16">
        <v>4710</v>
      </c>
      <c r="D34" s="47" t="s">
        <v>27</v>
      </c>
      <c r="E34" s="44">
        <f>ROUND(E30*0.015,2)</f>
        <v>3.38</v>
      </c>
    </row>
    <row r="35" spans="1:5" ht="15.05">
      <c r="A35" s="48">
        <v>801</v>
      </c>
      <c r="B35" s="49"/>
      <c r="C35" s="50"/>
      <c r="D35" s="51" t="s">
        <v>28</v>
      </c>
      <c r="E35" s="52">
        <f>E36+E40+E45</f>
        <v>7704</v>
      </c>
    </row>
    <row r="36" spans="1:5" ht="13.1">
      <c r="A36" s="53"/>
      <c r="B36" s="54">
        <v>80101</v>
      </c>
      <c r="C36" s="55"/>
      <c r="D36" s="56" t="s">
        <v>29</v>
      </c>
      <c r="E36" s="57">
        <f>SUM(E37:E39)</f>
        <v>5046.3599999999997</v>
      </c>
    </row>
    <row r="37" spans="1:5" ht="13.1">
      <c r="A37" s="35"/>
      <c r="B37" s="36"/>
      <c r="C37" s="16">
        <v>4110</v>
      </c>
      <c r="D37" s="43" t="s">
        <v>24</v>
      </c>
      <c r="E37" s="44">
        <v>721.81</v>
      </c>
    </row>
    <row r="38" spans="1:5" ht="13.1">
      <c r="A38" s="35"/>
      <c r="B38" s="36"/>
      <c r="C38" s="16">
        <v>4120</v>
      </c>
      <c r="D38" s="43" t="s">
        <v>25</v>
      </c>
      <c r="E38" s="44">
        <v>103.42</v>
      </c>
    </row>
    <row r="39" spans="1:5" ht="13.1">
      <c r="A39" s="35"/>
      <c r="B39" s="36"/>
      <c r="C39" s="16">
        <v>4790</v>
      </c>
      <c r="D39" s="47" t="s">
        <v>30</v>
      </c>
      <c r="E39" s="58">
        <v>4221.13</v>
      </c>
    </row>
    <row r="40" spans="1:5" ht="13.1">
      <c r="A40" s="53"/>
      <c r="B40" s="54">
        <v>80104</v>
      </c>
      <c r="C40" s="55"/>
      <c r="D40" s="56" t="s">
        <v>29</v>
      </c>
      <c r="E40" s="57">
        <f>SUM(E41:E44)</f>
        <v>1907.6399999999999</v>
      </c>
    </row>
    <row r="41" spans="1:5" ht="26.2">
      <c r="A41" s="59"/>
      <c r="B41" s="60"/>
      <c r="C41" s="61">
        <v>2540</v>
      </c>
      <c r="D41" s="62" t="s">
        <v>31</v>
      </c>
      <c r="E41" s="63">
        <v>500.83</v>
      </c>
    </row>
    <row r="42" spans="1:5" ht="13.1">
      <c r="A42" s="35"/>
      <c r="B42" s="36"/>
      <c r="C42" s="16">
        <v>4110</v>
      </c>
      <c r="D42" s="43" t="s">
        <v>24</v>
      </c>
      <c r="E42" s="46">
        <v>201.22</v>
      </c>
    </row>
    <row r="43" spans="1:5" ht="13.1">
      <c r="A43" s="35"/>
      <c r="B43" s="36"/>
      <c r="C43" s="16">
        <v>4120</v>
      </c>
      <c r="D43" s="43" t="s">
        <v>25</v>
      </c>
      <c r="E43" s="44">
        <v>28.82</v>
      </c>
    </row>
    <row r="44" spans="1:5" ht="13.1">
      <c r="A44" s="35"/>
      <c r="B44" s="36"/>
      <c r="C44" s="16">
        <v>4790</v>
      </c>
      <c r="D44" s="47" t="s">
        <v>30</v>
      </c>
      <c r="E44" s="44">
        <v>1176.77</v>
      </c>
    </row>
    <row r="45" spans="1:5" ht="13.1">
      <c r="A45" s="53"/>
      <c r="B45" s="54">
        <v>80113</v>
      </c>
      <c r="C45" s="55"/>
      <c r="D45" s="56" t="s">
        <v>29</v>
      </c>
      <c r="E45" s="64">
        <f>SUM(E46)</f>
        <v>750</v>
      </c>
    </row>
    <row r="46" spans="1:5" ht="13.1">
      <c r="A46" s="59"/>
      <c r="B46" s="60"/>
      <c r="C46" s="61">
        <v>4300</v>
      </c>
      <c r="D46" s="45" t="s">
        <v>26</v>
      </c>
      <c r="E46" s="63">
        <v>750</v>
      </c>
    </row>
    <row r="47" spans="1:5" ht="15.05">
      <c r="A47" s="8">
        <v>852</v>
      </c>
      <c r="B47" s="8"/>
      <c r="C47" s="22"/>
      <c r="D47" s="23" t="s">
        <v>15</v>
      </c>
      <c r="E47" s="65">
        <f>E48+E50</f>
        <v>98156</v>
      </c>
    </row>
    <row r="48" spans="1:5" ht="13.1">
      <c r="A48" s="25"/>
      <c r="B48" s="12">
        <v>85230</v>
      </c>
      <c r="C48" s="25"/>
      <c r="D48" s="26" t="s">
        <v>16</v>
      </c>
      <c r="E48" s="34">
        <f>E49</f>
        <v>6000</v>
      </c>
    </row>
    <row r="49" spans="1:5" ht="13.1">
      <c r="A49" s="35"/>
      <c r="B49" s="36"/>
      <c r="C49" s="16">
        <v>3110</v>
      </c>
      <c r="D49" s="43" t="s">
        <v>32</v>
      </c>
      <c r="E49" s="58">
        <v>6000</v>
      </c>
    </row>
    <row r="50" spans="1:5" ht="13.1">
      <c r="A50" s="31"/>
      <c r="B50" s="32">
        <v>85231</v>
      </c>
      <c r="C50" s="31"/>
      <c r="D50" s="33" t="s">
        <v>17</v>
      </c>
      <c r="E50" s="34">
        <f>SUM(E51:E55)</f>
        <v>92156</v>
      </c>
    </row>
    <row r="51" spans="1:5" ht="13.1">
      <c r="A51" s="35"/>
      <c r="B51" s="36"/>
      <c r="C51" s="16">
        <v>3110</v>
      </c>
      <c r="D51" s="43" t="s">
        <v>32</v>
      </c>
      <c r="E51" s="58">
        <f>'[1]R W'!H551</f>
        <v>90588.24</v>
      </c>
    </row>
    <row r="52" spans="1:5" ht="13.1">
      <c r="A52" s="35"/>
      <c r="B52" s="36"/>
      <c r="C52" s="16">
        <v>4010</v>
      </c>
      <c r="D52" s="43" t="s">
        <v>23</v>
      </c>
      <c r="E52" s="44">
        <f>'[1]R W'!H552</f>
        <v>558.05999999999995</v>
      </c>
    </row>
    <row r="53" spans="1:5" ht="13.1">
      <c r="A53" s="35"/>
      <c r="B53" s="36"/>
      <c r="C53" s="16">
        <v>4110</v>
      </c>
      <c r="D53" s="43" t="s">
        <v>24</v>
      </c>
      <c r="E53" s="44">
        <f>'[1]R W'!H553</f>
        <v>96.03</v>
      </c>
    </row>
    <row r="54" spans="1:5" ht="13.1">
      <c r="A54" s="35"/>
      <c r="B54" s="36"/>
      <c r="C54" s="16">
        <v>4120</v>
      </c>
      <c r="D54" s="43" t="s">
        <v>25</v>
      </c>
      <c r="E54" s="44">
        <f>'[1]R W'!H554</f>
        <v>13.67</v>
      </c>
    </row>
    <row r="55" spans="1:5" ht="13.1">
      <c r="A55" s="35"/>
      <c r="B55" s="36"/>
      <c r="C55" s="16">
        <v>4210</v>
      </c>
      <c r="D55" s="43" t="s">
        <v>33</v>
      </c>
      <c r="E55" s="46">
        <f>'[1]R W'!H555</f>
        <v>900</v>
      </c>
    </row>
    <row r="56" spans="1:5" ht="15.05">
      <c r="A56" s="9">
        <v>855</v>
      </c>
      <c r="B56" s="32"/>
      <c r="C56" s="31"/>
      <c r="D56" s="23" t="s">
        <v>18</v>
      </c>
      <c r="E56" s="66">
        <f>SUM(E57:E60)</f>
        <v>5000</v>
      </c>
    </row>
    <row r="57" spans="1:5" ht="13.1">
      <c r="A57" s="35"/>
      <c r="B57" s="36"/>
      <c r="C57" s="16">
        <v>3110</v>
      </c>
      <c r="D57" s="43" t="s">
        <v>32</v>
      </c>
      <c r="E57" s="58">
        <v>4850</v>
      </c>
    </row>
    <row r="58" spans="1:5" ht="13.1">
      <c r="A58" s="35"/>
      <c r="B58" s="36"/>
      <c r="C58" s="16">
        <v>4010</v>
      </c>
      <c r="D58" s="43" t="s">
        <v>23</v>
      </c>
      <c r="E58" s="44">
        <v>125.35</v>
      </c>
    </row>
    <row r="59" spans="1:5" ht="13.1">
      <c r="A59" s="35"/>
      <c r="B59" s="36"/>
      <c r="C59" s="16">
        <v>4110</v>
      </c>
      <c r="D59" s="43" t="s">
        <v>24</v>
      </c>
      <c r="E59" s="44">
        <v>21.58</v>
      </c>
    </row>
    <row r="60" spans="1:5" ht="13.1">
      <c r="A60" s="35"/>
      <c r="B60" s="36"/>
      <c r="C60" s="16">
        <v>4120</v>
      </c>
      <c r="D60" s="43" t="s">
        <v>25</v>
      </c>
      <c r="E60" s="44">
        <v>3.07</v>
      </c>
    </row>
    <row r="61" spans="1:5" ht="15.05">
      <c r="A61" s="67" t="s">
        <v>20</v>
      </c>
      <c r="B61" s="67"/>
      <c r="C61" s="67"/>
      <c r="D61" s="67"/>
      <c r="E61" s="68">
        <f>E28+E35+E47+E56</f>
        <v>111649</v>
      </c>
    </row>
    <row r="62" spans="1:5">
      <c r="A62" s="69"/>
      <c r="B62" s="70"/>
      <c r="C62" s="69"/>
      <c r="D62" s="69"/>
      <c r="E62" s="69"/>
    </row>
    <row r="63" spans="1:5">
      <c r="A63" s="5"/>
      <c r="B63" s="6"/>
      <c r="C63" s="5"/>
      <c r="D63" s="5"/>
      <c r="E63" s="5"/>
    </row>
    <row r="64" spans="1:5">
      <c r="A64" s="5"/>
      <c r="B64" s="6"/>
      <c r="C64" s="5"/>
      <c r="D64" s="5"/>
      <c r="E64" s="5"/>
    </row>
    <row r="65" spans="1:5">
      <c r="A65" s="5"/>
      <c r="B65" s="6"/>
      <c r="C65" s="5"/>
      <c r="D65" s="5"/>
      <c r="E65" s="5"/>
    </row>
    <row r="66" spans="1:5">
      <c r="A66" s="5"/>
      <c r="B66" s="6"/>
      <c r="C66" s="5"/>
      <c r="D66" s="5"/>
      <c r="E66" s="5"/>
    </row>
    <row r="67" spans="1:5">
      <c r="A67" s="5"/>
      <c r="B67" s="6"/>
      <c r="C67" s="5"/>
      <c r="D67" s="5"/>
      <c r="E67" s="5"/>
    </row>
    <row r="68" spans="1:5">
      <c r="A68" s="5"/>
      <c r="B68" s="6"/>
      <c r="C68" s="5"/>
      <c r="D68" s="5"/>
      <c r="E68" s="5"/>
    </row>
    <row r="69" spans="1:5">
      <c r="A69" s="5"/>
      <c r="B69" s="6"/>
      <c r="C69" s="5"/>
      <c r="D69" s="5"/>
      <c r="E69" s="5"/>
    </row>
    <row r="70" spans="1:5">
      <c r="A70" s="5"/>
      <c r="B70" s="6"/>
      <c r="C70" s="5"/>
      <c r="D70" s="5"/>
      <c r="E70" s="5"/>
    </row>
  </sheetData>
  <mergeCells count="5">
    <mergeCell ref="A4:E4"/>
    <mergeCell ref="A6:E6"/>
    <mergeCell ref="A23:D23"/>
    <mergeCell ref="A25:E25"/>
    <mergeCell ref="A61:D6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 informatyk</dc:creator>
  <cp:lastModifiedBy>WD informatyk</cp:lastModifiedBy>
  <dcterms:created xsi:type="dcterms:W3CDTF">2022-07-01T06:16:16Z</dcterms:created>
  <dcterms:modified xsi:type="dcterms:W3CDTF">2022-07-01T06:16:16Z</dcterms:modified>
</cp:coreProperties>
</file>